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45" activeTab="0"/>
  </bookViews>
  <sheets>
    <sheet name="fitxa calcul RCDs a l'obra" sheetId="1" r:id="rId1"/>
  </sheets>
  <definedNames>
    <definedName name="_xlnm.Print_Area" localSheetId="0">'fitxa calcul RCDs a l''obra'!$A$1:$AI$307</definedName>
    <definedName name="demolició">#REF!</definedName>
    <definedName name="_xlnm.Print_Titles" localSheetId="0">'fitxa calcul RCDs a l''obra'!$1:$8</definedName>
  </definedNames>
  <calcPr fullCalcOnLoad="1"/>
</workbook>
</file>

<file path=xl/sharedStrings.xml><?xml version="1.0" encoding="utf-8"?>
<sst xmlns="http://schemas.openxmlformats.org/spreadsheetml/2006/main" count="306" uniqueCount="146">
  <si>
    <t>Projecte:</t>
  </si>
  <si>
    <t>Emplaçament:</t>
  </si>
  <si>
    <t>Municipi:</t>
  </si>
  <si>
    <t>Promotor:</t>
  </si>
  <si>
    <t>CIF:</t>
  </si>
  <si>
    <t>I. Volum</t>
  </si>
  <si>
    <t>Volum</t>
  </si>
  <si>
    <t>Pes</t>
  </si>
  <si>
    <t>Obra de fàbrica</t>
  </si>
  <si>
    <t>Petris</t>
  </si>
  <si>
    <t>Metalls</t>
  </si>
  <si>
    <t>Fustes</t>
  </si>
  <si>
    <t>Vidres</t>
  </si>
  <si>
    <t>Plàstics</t>
  </si>
  <si>
    <t>Residus</t>
  </si>
  <si>
    <t>I. Pes</t>
  </si>
  <si>
    <t>TOTAL:</t>
  </si>
  <si>
    <t>Altres</t>
  </si>
  <si>
    <t>Argiles</t>
  </si>
  <si>
    <t>Terra vegetal</t>
  </si>
  <si>
    <t>Terraplè</t>
  </si>
  <si>
    <t>Pedraplè</t>
  </si>
  <si>
    <t>-</t>
  </si>
  <si>
    <t>€</t>
  </si>
  <si>
    <t>Fiança:</t>
  </si>
  <si>
    <t>x</t>
  </si>
  <si>
    <t>TOTAL*:</t>
  </si>
  <si>
    <r>
      <t>(m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</si>
  <si>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CP:</t>
  </si>
  <si>
    <t>Núm. col.legiat:</t>
  </si>
  <si>
    <r>
      <t>(t/m</t>
    </r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>)</t>
    </r>
  </si>
  <si>
    <t>t</t>
  </si>
  <si>
    <r>
      <t>Fitxa per al càlcul del volum i caracterització dels residus de construcció i demolició generats a l'obra</t>
    </r>
    <r>
      <rPr>
        <b/>
        <vertAlign val="superscript"/>
        <sz val="10"/>
        <rFont val="Tahoma"/>
        <family val="2"/>
      </rPr>
      <t xml:space="preserve"> #</t>
    </r>
  </si>
  <si>
    <t xml:space="preserve"> # D'acord amb el Pla Director de Gestió de Residus de Construcció, Demolició, Voluminosos i Pneumàtics fora d'Ús (BOIB Núm.141 23-11-2002)</t>
  </si>
  <si>
    <t>(t)</t>
  </si>
  <si>
    <r>
      <t>(m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/m</t>
    </r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>)</t>
    </r>
  </si>
  <si>
    <t>Firma:</t>
  </si>
  <si>
    <t>Avaluació del volum i característiques dels residus procedents de DEMOLICIÓ</t>
  </si>
  <si>
    <t xml:space="preserve"> 1 A </t>
  </si>
  <si>
    <t xml:space="preserve"> -RESIDUS DE DEMOLICIÓ</t>
  </si>
  <si>
    <t>Volum real total:</t>
  </si>
  <si>
    <t>Pes total:</t>
  </si>
  <si>
    <r>
      <t>m</t>
    </r>
    <r>
      <rPr>
        <vertAlign val="superscript"/>
        <sz val="10"/>
        <rFont val="Arial"/>
        <family val="2"/>
      </rPr>
      <t>3</t>
    </r>
  </si>
  <si>
    <t xml:space="preserve"> -RESIDUS DE CONSTRUCCIÓ</t>
  </si>
  <si>
    <t xml:space="preserve"> - Mesures de reciclatge in situ durant l'execució de l'obra:</t>
  </si>
  <si>
    <t xml:space="preserve"> - Avaluació del volum i característiques dels residus de construcció i demolició</t>
  </si>
  <si>
    <t>(Empresa concessionària Consell de Mallorca)</t>
  </si>
  <si>
    <t xml:space="preserve"> - Mesures de separació en origen durant l'execució de l'obra:</t>
  </si>
  <si>
    <t xml:space="preserve"> -RESIDUS D'EXCAVACIÓ:</t>
  </si>
  <si>
    <t xml:space="preserve"> - Observacions (reutilitzar a la pròpia obra, altres usos,...)</t>
  </si>
  <si>
    <t>Avaluació dels residus d'EXCAVACIÓ:</t>
  </si>
  <si>
    <t>m3</t>
  </si>
  <si>
    <t>excavats</t>
  </si>
  <si>
    <t>Grava i sorra compactada</t>
  </si>
  <si>
    <t>Grava i sorra solta</t>
  </si>
  <si>
    <t>Materials:</t>
  </si>
  <si>
    <r>
      <t>Kg/m</t>
    </r>
    <r>
      <rPr>
        <vertAlign val="superscript"/>
        <sz val="9"/>
        <rFont val="Tahoma"/>
        <family val="2"/>
      </rPr>
      <t xml:space="preserve">3 </t>
    </r>
    <r>
      <rPr>
        <sz val="9"/>
        <rFont val="Tahoma"/>
        <family val="2"/>
      </rPr>
      <t>RESIDU REAL</t>
    </r>
  </si>
  <si>
    <t>Terrenys naturals:</t>
  </si>
  <si>
    <t>Reblerts:</t>
  </si>
  <si>
    <t>TOTAL*</t>
  </si>
  <si>
    <t>*   Per calcular la fiança</t>
  </si>
  <si>
    <t>Observacions:</t>
  </si>
  <si>
    <t>Edifici d'habitatges d'estructura de formigó convencional:</t>
  </si>
  <si>
    <t>1 B</t>
  </si>
  <si>
    <t>1 C</t>
  </si>
  <si>
    <t>2 A</t>
  </si>
  <si>
    <t>2 B</t>
  </si>
  <si>
    <t>construïts d'obra nova</t>
  </si>
  <si>
    <t>construïts de reformes:</t>
  </si>
  <si>
    <t xml:space="preserve"> - De les terres i desmunts (no contaminats) procedents d'excavació destinats directament </t>
  </si>
  <si>
    <t>GESTIÓ Residus d'excavació:</t>
  </si>
  <si>
    <t>Gestió Residus de Construcció - demolició:</t>
  </si>
  <si>
    <t xml:space="preserve"> - S'han de destinar a les PLANTES DE TRACTAMENT DE MAC INSULAR SL</t>
  </si>
  <si>
    <t>Notes:</t>
  </si>
  <si>
    <t xml:space="preserve"> -D'acord al PDSGRCDVPFUM ( BOIB Num, 141 23-11-2002):</t>
  </si>
  <si>
    <t>per decisió del promotor i/o constructor, s'ha d'autoritzar per la direcció tècnica de l'obra</t>
  </si>
  <si>
    <t>comunicació al Consell de Mallorca</t>
  </si>
  <si>
    <t xml:space="preserve">Per destinar terres i desmunts (no contaminats) directament a la restauració de pedreres, </t>
  </si>
  <si>
    <t>*</t>
  </si>
  <si>
    <t xml:space="preserve">Ha d'estar previst al projecte d'obra o per decisió del seu director. S'ha de realitzar la conseqüent </t>
  </si>
  <si>
    <t>Avaluació del volum i característiques dels residus de CONSTRUCCIÓ</t>
  </si>
  <si>
    <t>construïts a demolir</t>
  </si>
  <si>
    <t>Betums</t>
  </si>
  <si>
    <t>Formigó i morters</t>
  </si>
  <si>
    <t>Edifici d'habitatges d'obra de fàbrica:</t>
  </si>
  <si>
    <t>Avaluació residus d'EXCAVACIÓ:</t>
  </si>
  <si>
    <t xml:space="preserve"> - </t>
  </si>
  <si>
    <t>GESTIÓ Residus de Construcció i Demolició:</t>
  </si>
  <si>
    <r>
      <t>m</t>
    </r>
    <r>
      <rPr>
        <b/>
        <vertAlign val="superscript"/>
        <sz val="9"/>
        <rFont val="Tahoma"/>
        <family val="2"/>
      </rPr>
      <t>2</t>
    </r>
  </si>
  <si>
    <r>
      <t>m</t>
    </r>
    <r>
      <rPr>
        <vertAlign val="superscript"/>
        <sz val="10"/>
        <rFont val="Tahoma"/>
        <family val="2"/>
      </rPr>
      <t>3</t>
    </r>
  </si>
  <si>
    <t>ÍNDEX:</t>
  </si>
  <si>
    <t>a la restauració de PEDRERES ( amb Pla de restauració aprovat )</t>
  </si>
  <si>
    <t>a la restauració de PEDRERES (amb Pla de restauració aprovat)</t>
  </si>
  <si>
    <t>Autor del projecte:</t>
  </si>
  <si>
    <t>Edifici d'habitatges d'estructura de formigó:</t>
  </si>
  <si>
    <t>Edifici industrial d'obra de fàbrica</t>
  </si>
  <si>
    <t>Altres tipologies:</t>
  </si>
  <si>
    <t>Justificació càlcul:</t>
  </si>
  <si>
    <t>1 D</t>
  </si>
  <si>
    <t>Altres tipologies</t>
  </si>
  <si>
    <t>Habitatge</t>
  </si>
  <si>
    <t>Local comercial</t>
  </si>
  <si>
    <t>Indústria</t>
  </si>
  <si>
    <t>Altres:______________</t>
  </si>
  <si>
    <t>Tipologia de l'edifici a construir:</t>
  </si>
  <si>
    <t>(Kg/m3)</t>
  </si>
  <si>
    <t>(Kg)</t>
  </si>
  <si>
    <r>
      <t xml:space="preserve"> </t>
    </r>
    <r>
      <rPr>
        <sz val="10"/>
        <color indexed="10"/>
        <rFont val="Tahoma"/>
        <family val="2"/>
      </rPr>
      <t>€/t</t>
    </r>
    <r>
      <rPr>
        <sz val="9"/>
        <color indexed="10"/>
        <rFont val="Tahoma"/>
        <family val="2"/>
      </rPr>
      <t xml:space="preserve"> (any 2009)**</t>
    </r>
  </si>
  <si>
    <r>
      <t>**Actualitzar la tarifa anual. BOIB Núm. 89 16-06-209. T=43,35€/t -densitat: (1-1,2) t/m</t>
    </r>
    <r>
      <rPr>
        <vertAlign val="superscript"/>
        <sz val="8"/>
        <rFont val="Tahoma"/>
        <family val="2"/>
      </rPr>
      <t>3-</t>
    </r>
  </si>
  <si>
    <t>Taxa:</t>
  </si>
  <si>
    <t>TOTAL A PAGAR:</t>
  </si>
  <si>
    <t>import de la fiança x 2% (màx. 36'06€)</t>
  </si>
  <si>
    <t>Avaluació dels residus INERTS destinats a RESTAURACIÓ DE PEDRERES</t>
  </si>
  <si>
    <t>Avaluació dels residus d'excavació (vials i altres conduccions que generin residus)</t>
  </si>
  <si>
    <t>Plàstic</t>
  </si>
  <si>
    <t>2C</t>
  </si>
  <si>
    <t>Residus de Construcció procedents de FONAMENTACIÓ I ESTRUCTURES</t>
  </si>
  <si>
    <t>Residus de Construcció procedents TANCAMENTS</t>
  </si>
  <si>
    <t>Residus de Construcció procedents d'ACABATS</t>
  </si>
  <si>
    <t>Residus de Construcció procedents de FONAMENTACIÓ D'ESTRUCTURES</t>
  </si>
  <si>
    <t>2A</t>
  </si>
  <si>
    <t>Formigó</t>
  </si>
  <si>
    <t>Material ceràmic</t>
  </si>
  <si>
    <t>Metalls barejats</t>
  </si>
  <si>
    <t>Fusta</t>
  </si>
  <si>
    <t>env. Paper i cartró</t>
  </si>
  <si>
    <t>2B</t>
  </si>
  <si>
    <t>Residus de Construcció procedents de TANCAMENTS</t>
  </si>
  <si>
    <t>Barrejats</t>
  </si>
  <si>
    <t>Petris (guix)</t>
  </si>
  <si>
    <t xml:space="preserve"> -RESIDUS D'EXCAVACIÓ</t>
  </si>
  <si>
    <t>Avaluació dels residus d'EXCAVACIÓ (Vials i altres conduccions que generin residus)</t>
  </si>
  <si>
    <t>Terres i Pedres (inert)</t>
  </si>
  <si>
    <t>Barrejes bituminoses</t>
  </si>
  <si>
    <t>Ferro i acer</t>
  </si>
  <si>
    <t>Barrejats de construcció</t>
  </si>
  <si>
    <t>GESTIÓ residus INERTS destinats a RESTAURACIÓ DE PEDRERES</t>
  </si>
  <si>
    <r>
      <t>(m</t>
    </r>
    <r>
      <rPr>
        <vertAlign val="superscript"/>
        <sz val="9"/>
        <rFont val="Tahoma"/>
        <family val="2"/>
      </rPr>
      <t>3)</t>
    </r>
  </si>
  <si>
    <t>(t/m3)</t>
  </si>
  <si>
    <t>Densitat de Ref.</t>
  </si>
  <si>
    <t xml:space="preserve">mL de l'obra: </t>
  </si>
  <si>
    <t>No hi ha valors de referència perquè depèn de les característiques de l'obra.</t>
  </si>
  <si>
    <t>El projectista ha d'introduir els valors per realitzar el càlcul del residu generat</t>
  </si>
  <si>
    <t>*Volum</t>
  </si>
  <si>
    <t>Codi Cer</t>
  </si>
  <si>
    <t>010409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</si>
</sst>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"/>
    <numFmt numFmtId="173" formatCode="00000"/>
    <numFmt numFmtId="174" formatCode="#,##0.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</numFmts>
  <fonts count="36">
    <font>
      <sz val="10"/>
      <name val="Arial"/>
      <family val="0"/>
    </font>
    <font>
      <b/>
      <sz val="12"/>
      <name val="Arial"/>
      <family val="2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vertAlign val="superscript"/>
      <sz val="9"/>
      <name val="Tahoma"/>
      <family val="2"/>
    </font>
    <font>
      <sz val="10"/>
      <color indexed="10"/>
      <name val="Tahoma"/>
      <family val="2"/>
    </font>
    <font>
      <sz val="9"/>
      <color indexed="10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b/>
      <vertAlign val="superscript"/>
      <sz val="10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Tahoma"/>
      <family val="2"/>
    </font>
    <font>
      <vertAlign val="superscript"/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Tahoma"/>
      <family val="2"/>
    </font>
    <font>
      <b/>
      <sz val="14"/>
      <name val="Tahoma"/>
      <family val="2"/>
    </font>
    <font>
      <vertAlign val="superscript"/>
      <sz val="10"/>
      <name val="Tahoma"/>
      <family val="2"/>
    </font>
    <font>
      <b/>
      <sz val="11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u val="single"/>
      <sz val="10"/>
      <name val="Tahoma"/>
      <family val="2"/>
    </font>
    <font>
      <b/>
      <u val="single"/>
      <sz val="9"/>
      <name val="Tahoma"/>
      <family val="2"/>
    </font>
    <font>
      <u val="single"/>
      <sz val="10"/>
      <name val="Arial"/>
      <family val="0"/>
    </font>
    <font>
      <b/>
      <sz val="11"/>
      <color indexed="8"/>
      <name val="Tahoma"/>
      <family val="2"/>
    </font>
    <font>
      <b/>
      <sz val="11"/>
      <color indexed="8"/>
      <name val="Verdana"/>
      <family val="2"/>
    </font>
    <font>
      <b/>
      <sz val="8"/>
      <name val="Tahoma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ck">
        <color indexed="55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 style="medium"/>
      <top style="thick">
        <color indexed="55"/>
      </top>
      <bottom style="thick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hair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hair">
        <color indexed="55"/>
      </bottom>
    </border>
    <border>
      <left style="medium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medium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hair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hair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23"/>
      </bottom>
    </border>
    <border>
      <left>
        <color indexed="63"/>
      </left>
      <right style="thick">
        <color indexed="55"/>
      </right>
      <top style="thick">
        <color indexed="55"/>
      </top>
      <bottom style="thick">
        <color indexed="23"/>
      </bottom>
    </border>
    <border>
      <left style="thick">
        <color indexed="55"/>
      </left>
      <right>
        <color indexed="63"/>
      </right>
      <top style="thick">
        <color indexed="55"/>
      </top>
      <bottom style="thick">
        <color indexed="23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23"/>
      </bottom>
    </border>
    <border>
      <left style="thick">
        <color indexed="55"/>
      </left>
      <right style="medium"/>
      <top style="thick">
        <color indexed="55"/>
      </top>
      <bottom style="thick">
        <color indexed="23"/>
      </bottom>
    </border>
    <border>
      <left style="medium"/>
      <right>
        <color indexed="63"/>
      </right>
      <top style="thick">
        <color indexed="55"/>
      </top>
      <bottom style="thick">
        <color indexed="2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ck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ck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thick">
        <color indexed="55"/>
      </right>
      <top style="medium">
        <color indexed="55"/>
      </top>
      <bottom style="hair">
        <color indexed="55"/>
      </bottom>
    </border>
    <border>
      <left>
        <color indexed="63"/>
      </left>
      <right style="thick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thick">
        <color indexed="55"/>
      </right>
      <top style="hair">
        <color indexed="55"/>
      </top>
      <bottom style="medium">
        <color indexed="55"/>
      </bottom>
    </border>
    <border>
      <left style="thick">
        <color indexed="55"/>
      </left>
      <right>
        <color indexed="63"/>
      </right>
      <top style="medium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ck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ck">
        <color indexed="55"/>
      </bottom>
    </border>
    <border>
      <left style="thick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/>
      <bottom style="thick">
        <color indexed="55"/>
      </bottom>
    </border>
    <border>
      <left>
        <color indexed="63"/>
      </left>
      <right style="medium"/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55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55"/>
      </right>
      <top style="thick">
        <color indexed="23"/>
      </top>
      <bottom style="thick">
        <color indexed="23"/>
      </bottom>
    </border>
    <border>
      <left style="medium"/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/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medium"/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55"/>
      </bottom>
    </border>
    <border>
      <left>
        <color indexed="63"/>
      </left>
      <right style="medium"/>
      <top style="medium"/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medium"/>
    </border>
    <border>
      <left>
        <color indexed="63"/>
      </left>
      <right style="medium"/>
      <top style="hair">
        <color indexed="55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55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55"/>
      </left>
      <right>
        <color indexed="63"/>
      </right>
      <top style="medium"/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55"/>
      </top>
      <bottom style="hair">
        <color indexed="55"/>
      </bottom>
    </border>
    <border>
      <left>
        <color indexed="63"/>
      </left>
      <right style="thick">
        <color indexed="55"/>
      </right>
      <top style="medium">
        <color indexed="55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medium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medium">
        <color indexed="55"/>
      </bottom>
    </border>
    <border>
      <left style="thick">
        <color indexed="23"/>
      </left>
      <right>
        <color indexed="63"/>
      </right>
      <top style="thick">
        <color indexed="55"/>
      </top>
      <bottom style="thick">
        <color indexed="55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55"/>
      </bottom>
    </border>
    <border>
      <left>
        <color indexed="63"/>
      </left>
      <right style="thick">
        <color indexed="23"/>
      </right>
      <top style="thick">
        <color indexed="55"/>
      </top>
      <bottom style="thick">
        <color indexed="55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>
        <color indexed="55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>
        <color indexed="55"/>
      </bottom>
    </border>
    <border>
      <left>
        <color indexed="63"/>
      </left>
      <right>
        <color indexed="63"/>
      </right>
      <top style="medium"/>
      <bottom style="hair">
        <color indexed="55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3" borderId="20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0" fontId="4" fillId="4" borderId="28" xfId="0" applyFont="1" applyFill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6" xfId="0" applyFont="1" applyBorder="1" applyAlignment="1">
      <alignment/>
    </xf>
    <xf numFmtId="0" fontId="6" fillId="4" borderId="28" xfId="0" applyFont="1" applyFill="1" applyBorder="1" applyAlignment="1">
      <alignment/>
    </xf>
    <xf numFmtId="0" fontId="6" fillId="0" borderId="38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left"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3" xfId="0" applyBorder="1" applyAlignment="1">
      <alignment/>
    </xf>
    <xf numFmtId="0" fontId="6" fillId="0" borderId="39" xfId="0" applyFont="1" applyBorder="1" applyAlignment="1">
      <alignment/>
    </xf>
    <xf numFmtId="0" fontId="11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4" fillId="3" borderId="40" xfId="0" applyFont="1" applyFill="1" applyBorder="1" applyAlignment="1">
      <alignment/>
    </xf>
    <xf numFmtId="0" fontId="6" fillId="0" borderId="41" xfId="0" applyFont="1" applyBorder="1" applyAlignment="1">
      <alignment/>
    </xf>
    <xf numFmtId="0" fontId="11" fillId="0" borderId="41" xfId="0" applyFont="1" applyBorder="1" applyAlignment="1">
      <alignment/>
    </xf>
    <xf numFmtId="172" fontId="6" fillId="0" borderId="41" xfId="0" applyNumberFormat="1" applyFont="1" applyBorder="1" applyAlignment="1">
      <alignment horizontal="left"/>
    </xf>
    <xf numFmtId="172" fontId="6" fillId="0" borderId="41" xfId="0" applyNumberFormat="1" applyFont="1" applyBorder="1" applyAlignment="1">
      <alignment/>
    </xf>
    <xf numFmtId="2" fontId="6" fillId="0" borderId="41" xfId="0" applyNumberFormat="1" applyFont="1" applyBorder="1" applyAlignment="1">
      <alignment/>
    </xf>
    <xf numFmtId="0" fontId="6" fillId="0" borderId="41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2" fontId="11" fillId="0" borderId="41" xfId="0" applyNumberFormat="1" applyFont="1" applyFill="1" applyBorder="1" applyAlignment="1">
      <alignment/>
    </xf>
    <xf numFmtId="0" fontId="6" fillId="0" borderId="42" xfId="0" applyFont="1" applyBorder="1" applyAlignment="1">
      <alignment horizontal="center"/>
    </xf>
    <xf numFmtId="0" fontId="0" fillId="3" borderId="0" xfId="0" applyFill="1" applyBorder="1" applyAlignment="1">
      <alignment/>
    </xf>
    <xf numFmtId="0" fontId="13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7" fillId="3" borderId="0" xfId="0" applyFont="1" applyFill="1" applyBorder="1" applyAlignment="1">
      <alignment/>
    </xf>
    <xf numFmtId="0" fontId="0" fillId="3" borderId="41" xfId="0" applyFill="1" applyBorder="1" applyAlignment="1">
      <alignment/>
    </xf>
    <xf numFmtId="0" fontId="15" fillId="3" borderId="0" xfId="0" applyFont="1" applyFill="1" applyBorder="1" applyAlignment="1">
      <alignment/>
    </xf>
    <xf numFmtId="0" fontId="0" fillId="3" borderId="40" xfId="0" applyFill="1" applyBorder="1" applyAlignment="1">
      <alignment/>
    </xf>
    <xf numFmtId="0" fontId="11" fillId="0" borderId="4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3" borderId="43" xfId="0" applyFill="1" applyBorder="1" applyAlignment="1">
      <alignment/>
    </xf>
    <xf numFmtId="0" fontId="4" fillId="3" borderId="44" xfId="0" applyFont="1" applyFill="1" applyBorder="1" applyAlignment="1">
      <alignment/>
    </xf>
    <xf numFmtId="0" fontId="4" fillId="3" borderId="45" xfId="0" applyFont="1" applyFill="1" applyBorder="1" applyAlignment="1">
      <alignment/>
    </xf>
    <xf numFmtId="0" fontId="4" fillId="3" borderId="43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46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3" xfId="0" applyBorder="1" applyAlignment="1">
      <alignment/>
    </xf>
    <xf numFmtId="0" fontId="0" fillId="3" borderId="46" xfId="0" applyFill="1" applyBorder="1" applyAlignment="1">
      <alignment/>
    </xf>
    <xf numFmtId="0" fontId="1" fillId="3" borderId="43" xfId="0" applyFont="1" applyFill="1" applyBorder="1" applyAlignment="1">
      <alignment/>
    </xf>
    <xf numFmtId="0" fontId="0" fillId="3" borderId="44" xfId="0" applyFill="1" applyBorder="1" applyAlignment="1">
      <alignment/>
    </xf>
    <xf numFmtId="0" fontId="0" fillId="3" borderId="45" xfId="0" applyFill="1" applyBorder="1" applyAlignment="1">
      <alignment/>
    </xf>
    <xf numFmtId="0" fontId="0" fillId="3" borderId="0" xfId="0" applyFill="1" applyAlignment="1">
      <alignment/>
    </xf>
    <xf numFmtId="0" fontId="0" fillId="2" borderId="25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6" xfId="0" applyFill="1" applyBorder="1" applyAlignment="1">
      <alignment/>
    </xf>
    <xf numFmtId="0" fontId="13" fillId="2" borderId="0" xfId="0" applyFont="1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24" xfId="0" applyFill="1" applyBorder="1" applyAlignment="1">
      <alignment/>
    </xf>
    <xf numFmtId="0" fontId="15" fillId="2" borderId="43" xfId="0" applyFont="1" applyFill="1" applyBorder="1" applyAlignment="1">
      <alignment/>
    </xf>
    <xf numFmtId="0" fontId="0" fillId="2" borderId="43" xfId="0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44" xfId="0" applyFont="1" applyFill="1" applyBorder="1" applyAlignment="1">
      <alignment/>
    </xf>
    <xf numFmtId="0" fontId="13" fillId="2" borderId="40" xfId="0" applyFont="1" applyFill="1" applyBorder="1" applyAlignment="1">
      <alignment/>
    </xf>
    <xf numFmtId="0" fontId="1" fillId="2" borderId="40" xfId="0" applyFont="1" applyFill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43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47" xfId="0" applyFont="1" applyFill="1" applyBorder="1" applyAlignment="1">
      <alignment/>
    </xf>
    <xf numFmtId="0" fontId="23" fillId="3" borderId="48" xfId="15" applyFont="1" applyFill="1" applyBorder="1" applyAlignment="1">
      <alignment/>
    </xf>
    <xf numFmtId="0" fontId="4" fillId="3" borderId="49" xfId="0" applyFont="1" applyFill="1" applyBorder="1" applyAlignment="1">
      <alignment/>
    </xf>
    <xf numFmtId="0" fontId="2" fillId="3" borderId="50" xfId="0" applyFont="1" applyFill="1" applyBorder="1" applyAlignment="1">
      <alignment/>
    </xf>
    <xf numFmtId="0" fontId="4" fillId="3" borderId="5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51" xfId="0" applyFont="1" applyFill="1" applyBorder="1" applyAlignment="1">
      <alignment/>
    </xf>
    <xf numFmtId="0" fontId="4" fillId="3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3" borderId="48" xfId="0" applyFont="1" applyFill="1" applyBorder="1" applyAlignment="1">
      <alignment/>
    </xf>
    <xf numFmtId="0" fontId="4" fillId="3" borderId="54" xfId="0" applyFont="1" applyFill="1" applyBorder="1" applyAlignment="1">
      <alignment/>
    </xf>
    <xf numFmtId="0" fontId="23" fillId="3" borderId="50" xfId="15" applyFont="1" applyFill="1" applyBorder="1" applyAlignment="1">
      <alignment/>
    </xf>
    <xf numFmtId="0" fontId="4" fillId="3" borderId="53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3" borderId="52" xfId="0" applyFont="1" applyFill="1" applyBorder="1" applyAlignment="1">
      <alignment/>
    </xf>
    <xf numFmtId="0" fontId="3" fillId="3" borderId="52" xfId="0" applyFont="1" applyFill="1" applyBorder="1" applyAlignment="1">
      <alignment/>
    </xf>
    <xf numFmtId="0" fontId="4" fillId="3" borderId="55" xfId="0" applyFont="1" applyFill="1" applyBorder="1" applyAlignment="1">
      <alignment/>
    </xf>
    <xf numFmtId="0" fontId="4" fillId="0" borderId="40" xfId="0" applyFont="1" applyBorder="1" applyAlignment="1">
      <alignment/>
    </xf>
    <xf numFmtId="0" fontId="4" fillId="0" borderId="45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5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3" fillId="2" borderId="24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28" xfId="0" applyFont="1" applyFill="1" applyBorder="1" applyAlignment="1">
      <alignment/>
    </xf>
    <xf numFmtId="0" fontId="2" fillId="2" borderId="4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46" xfId="0" applyFont="1" applyFill="1" applyBorder="1" applyAlignment="1">
      <alignment/>
    </xf>
    <xf numFmtId="0" fontId="2" fillId="2" borderId="44" xfId="0" applyFont="1" applyFill="1" applyBorder="1" applyAlignment="1">
      <alignment/>
    </xf>
    <xf numFmtId="0" fontId="4" fillId="2" borderId="40" xfId="0" applyFont="1" applyFill="1" applyBorder="1" applyAlignment="1">
      <alignment/>
    </xf>
    <xf numFmtId="0" fontId="4" fillId="2" borderId="45" xfId="0" applyFont="1" applyFill="1" applyBorder="1" applyAlignment="1">
      <alignment/>
    </xf>
    <xf numFmtId="172" fontId="6" fillId="0" borderId="57" xfId="0" applyNumberFormat="1" applyFont="1" applyBorder="1" applyAlignment="1">
      <alignment horizontal="left"/>
    </xf>
    <xf numFmtId="0" fontId="4" fillId="0" borderId="44" xfId="0" applyFont="1" applyBorder="1" applyAlignment="1">
      <alignment/>
    </xf>
    <xf numFmtId="0" fontId="11" fillId="0" borderId="46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3" fillId="0" borderId="43" xfId="0" applyFont="1" applyFill="1" applyBorder="1" applyAlignment="1">
      <alignment horizontal="center"/>
    </xf>
    <xf numFmtId="0" fontId="3" fillId="0" borderId="46" xfId="0" applyFont="1" applyFill="1" applyBorder="1" applyAlignment="1">
      <alignment/>
    </xf>
    <xf numFmtId="0" fontId="10" fillId="0" borderId="43" xfId="0" applyFont="1" applyBorder="1" applyAlignment="1">
      <alignment/>
    </xf>
    <xf numFmtId="0" fontId="4" fillId="0" borderId="46" xfId="0" applyFont="1" applyFill="1" applyBorder="1" applyAlignment="1">
      <alignment/>
    </xf>
    <xf numFmtId="0" fontId="6" fillId="0" borderId="43" xfId="0" applyFont="1" applyBorder="1" applyAlignment="1">
      <alignment/>
    </xf>
    <xf numFmtId="0" fontId="4" fillId="0" borderId="43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58" xfId="0" applyFont="1" applyBorder="1" applyAlignment="1">
      <alignment/>
    </xf>
    <xf numFmtId="0" fontId="11" fillId="0" borderId="58" xfId="0" applyFont="1" applyBorder="1" applyAlignment="1">
      <alignment/>
    </xf>
    <xf numFmtId="172" fontId="6" fillId="0" borderId="58" xfId="0" applyNumberFormat="1" applyFont="1" applyBorder="1" applyAlignment="1">
      <alignment horizontal="left"/>
    </xf>
    <xf numFmtId="172" fontId="6" fillId="0" borderId="58" xfId="0" applyNumberFormat="1" applyFont="1" applyBorder="1" applyAlignment="1">
      <alignment/>
    </xf>
    <xf numFmtId="2" fontId="6" fillId="0" borderId="58" xfId="0" applyNumberFormat="1" applyFont="1" applyBorder="1" applyAlignment="1">
      <alignment/>
    </xf>
    <xf numFmtId="0" fontId="6" fillId="0" borderId="58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2" fontId="11" fillId="0" borderId="58" xfId="0" applyNumberFormat="1" applyFont="1" applyFill="1" applyBorder="1" applyAlignment="1">
      <alignment/>
    </xf>
    <xf numFmtId="0" fontId="3" fillId="2" borderId="44" xfId="0" applyFont="1" applyFill="1" applyBorder="1" applyAlignment="1">
      <alignment/>
    </xf>
    <xf numFmtId="0" fontId="3" fillId="2" borderId="40" xfId="0" applyFont="1" applyFill="1" applyBorder="1" applyAlignment="1">
      <alignment/>
    </xf>
    <xf numFmtId="0" fontId="3" fillId="2" borderId="59" xfId="0" applyFont="1" applyFill="1" applyBorder="1" applyAlignment="1">
      <alignment/>
    </xf>
    <xf numFmtId="0" fontId="3" fillId="2" borderId="45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center" wrapText="1"/>
    </xf>
    <xf numFmtId="2" fontId="11" fillId="0" borderId="6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2" borderId="40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3" fillId="2" borderId="47" xfId="0" applyFont="1" applyFill="1" applyBorder="1" applyAlignment="1">
      <alignment/>
    </xf>
    <xf numFmtId="0" fontId="4" fillId="0" borderId="25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0" fontId="0" fillId="3" borderId="0" xfId="0" applyNumberFormat="1" applyFill="1" applyBorder="1" applyAlignment="1">
      <alignment/>
    </xf>
    <xf numFmtId="0" fontId="0" fillId="3" borderId="60" xfId="0" applyFill="1" applyBorder="1" applyAlignment="1">
      <alignment/>
    </xf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5" fillId="0" borderId="50" xfId="0" applyFont="1" applyBorder="1" applyAlignment="1">
      <alignment horizontal="left"/>
    </xf>
    <xf numFmtId="0" fontId="4" fillId="0" borderId="53" xfId="0" applyFont="1" applyBorder="1" applyAlignment="1">
      <alignment/>
    </xf>
    <xf numFmtId="0" fontId="27" fillId="0" borderId="50" xfId="0" applyFont="1" applyBorder="1" applyAlignment="1">
      <alignment horizontal="left"/>
    </xf>
    <xf numFmtId="0" fontId="3" fillId="0" borderId="61" xfId="0" applyFont="1" applyFill="1" applyBorder="1" applyAlignment="1">
      <alignment/>
    </xf>
    <xf numFmtId="0" fontId="4" fillId="0" borderId="50" xfId="0" applyFont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3" fillId="0" borderId="50" xfId="0" applyFont="1" applyFill="1" applyBorder="1" applyAlignment="1">
      <alignment/>
    </xf>
    <xf numFmtId="0" fontId="4" fillId="3" borderId="63" xfId="0" applyFont="1" applyFill="1" applyBorder="1" applyAlignment="1">
      <alignment/>
    </xf>
    <xf numFmtId="0" fontId="4" fillId="3" borderId="64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4" fillId="0" borderId="64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0" fillId="0" borderId="55" xfId="0" applyBorder="1" applyAlignment="1">
      <alignment/>
    </xf>
    <xf numFmtId="3" fontId="0" fillId="0" borderId="13" xfId="0" applyNumberForma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3" fillId="5" borderId="43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4" fillId="5" borderId="25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5" borderId="43" xfId="0" applyFont="1" applyFill="1" applyBorder="1" applyAlignment="1">
      <alignment/>
    </xf>
    <xf numFmtId="0" fontId="0" fillId="5" borderId="0" xfId="0" applyFill="1" applyAlignment="1">
      <alignment/>
    </xf>
    <xf numFmtId="0" fontId="25" fillId="5" borderId="0" xfId="0" applyFont="1" applyFill="1" applyBorder="1" applyAlignment="1">
      <alignment/>
    </xf>
    <xf numFmtId="0" fontId="4" fillId="5" borderId="41" xfId="0" applyFont="1" applyFill="1" applyBorder="1" applyAlignment="1">
      <alignment/>
    </xf>
    <xf numFmtId="0" fontId="4" fillId="5" borderId="60" xfId="0" applyFont="1" applyFill="1" applyBorder="1" applyAlignment="1">
      <alignment/>
    </xf>
    <xf numFmtId="0" fontId="18" fillId="5" borderId="1" xfId="0" applyFont="1" applyFill="1" applyBorder="1" applyAlignment="1">
      <alignment/>
    </xf>
    <xf numFmtId="0" fontId="18" fillId="5" borderId="2" xfId="0" applyFont="1" applyFill="1" applyBorder="1" applyAlignment="1">
      <alignment/>
    </xf>
    <xf numFmtId="0" fontId="18" fillId="5" borderId="47" xfId="0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4" fillId="5" borderId="2" xfId="0" applyFont="1" applyFill="1" applyBorder="1" applyAlignment="1">
      <alignment horizontal="right"/>
    </xf>
    <xf numFmtId="0" fontId="26" fillId="5" borderId="0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23" fillId="5" borderId="0" xfId="0" applyFont="1" applyFill="1" applyBorder="1" applyAlignment="1">
      <alignment/>
    </xf>
    <xf numFmtId="0" fontId="15" fillId="5" borderId="0" xfId="0" applyFont="1" applyFill="1" applyAlignment="1">
      <alignment/>
    </xf>
    <xf numFmtId="0" fontId="4" fillId="5" borderId="44" xfId="0" applyFont="1" applyFill="1" applyBorder="1" applyAlignment="1">
      <alignment/>
    </xf>
    <xf numFmtId="0" fontId="4" fillId="5" borderId="40" xfId="0" applyFont="1" applyFill="1" applyBorder="1" applyAlignment="1">
      <alignment/>
    </xf>
    <xf numFmtId="0" fontId="4" fillId="5" borderId="47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20" fillId="0" borderId="0" xfId="15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wrapText="1"/>
    </xf>
    <xf numFmtId="0" fontId="4" fillId="2" borderId="14" xfId="0" applyFont="1" applyFill="1" applyBorder="1" applyAlignment="1">
      <alignment/>
    </xf>
    <xf numFmtId="0" fontId="3" fillId="2" borderId="66" xfId="0" applyFont="1" applyFill="1" applyBorder="1" applyAlignment="1">
      <alignment/>
    </xf>
    <xf numFmtId="0" fontId="2" fillId="2" borderId="66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67" xfId="0" applyFont="1" applyFill="1" applyBorder="1" applyAlignment="1">
      <alignment/>
    </xf>
    <xf numFmtId="0" fontId="20" fillId="0" borderId="0" xfId="15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6" fillId="0" borderId="68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70" xfId="0" applyFont="1" applyBorder="1" applyAlignment="1">
      <alignment/>
    </xf>
    <xf numFmtId="2" fontId="4" fillId="5" borderId="0" xfId="0" applyNumberFormat="1" applyFont="1" applyFill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6" fillId="0" borderId="71" xfId="0" applyFont="1" applyBorder="1" applyAlignment="1">
      <alignment/>
    </xf>
    <xf numFmtId="0" fontId="11" fillId="0" borderId="71" xfId="0" applyFont="1" applyBorder="1" applyAlignment="1">
      <alignment/>
    </xf>
    <xf numFmtId="172" fontId="6" fillId="0" borderId="71" xfId="0" applyNumberFormat="1" applyFont="1" applyBorder="1" applyAlignment="1">
      <alignment horizontal="left"/>
    </xf>
    <xf numFmtId="172" fontId="6" fillId="0" borderId="71" xfId="0" applyNumberFormat="1" applyFont="1" applyBorder="1" applyAlignment="1">
      <alignment/>
    </xf>
    <xf numFmtId="2" fontId="6" fillId="0" borderId="71" xfId="0" applyNumberFormat="1" applyFont="1" applyBorder="1" applyAlignment="1">
      <alignment/>
    </xf>
    <xf numFmtId="0" fontId="11" fillId="0" borderId="71" xfId="0" applyFont="1" applyFill="1" applyBorder="1" applyAlignment="1">
      <alignment/>
    </xf>
    <xf numFmtId="2" fontId="11" fillId="0" borderId="7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72" xfId="0" applyFont="1" applyBorder="1" applyAlignment="1">
      <alignment/>
    </xf>
    <xf numFmtId="0" fontId="6" fillId="0" borderId="73" xfId="0" applyFont="1" applyBorder="1" applyAlignment="1">
      <alignment/>
    </xf>
    <xf numFmtId="0" fontId="6" fillId="0" borderId="74" xfId="0" applyFont="1" applyBorder="1" applyAlignment="1">
      <alignment/>
    </xf>
    <xf numFmtId="0" fontId="6" fillId="0" borderId="75" xfId="0" applyFont="1" applyBorder="1" applyAlignment="1">
      <alignment/>
    </xf>
    <xf numFmtId="0" fontId="6" fillId="0" borderId="76" xfId="0" applyFont="1" applyBorder="1" applyAlignment="1">
      <alignment/>
    </xf>
    <xf numFmtId="0" fontId="6" fillId="0" borderId="77" xfId="0" applyFont="1" applyBorder="1" applyAlignment="1">
      <alignment/>
    </xf>
    <xf numFmtId="0" fontId="6" fillId="0" borderId="78" xfId="0" applyFont="1" applyBorder="1" applyAlignment="1">
      <alignment/>
    </xf>
    <xf numFmtId="0" fontId="6" fillId="0" borderId="79" xfId="0" applyFont="1" applyBorder="1" applyAlignment="1">
      <alignment/>
    </xf>
    <xf numFmtId="0" fontId="6" fillId="0" borderId="80" xfId="0" applyFont="1" applyBorder="1" applyAlignment="1">
      <alignment/>
    </xf>
    <xf numFmtId="0" fontId="6" fillId="0" borderId="81" xfId="0" applyFont="1" applyBorder="1" applyAlignment="1">
      <alignment/>
    </xf>
    <xf numFmtId="0" fontId="6" fillId="0" borderId="82" xfId="0" applyFont="1" applyBorder="1" applyAlignment="1">
      <alignment/>
    </xf>
    <xf numFmtId="0" fontId="6" fillId="0" borderId="83" xfId="0" applyFont="1" applyBorder="1" applyAlignment="1">
      <alignment/>
    </xf>
    <xf numFmtId="0" fontId="4" fillId="0" borderId="84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85" xfId="0" applyFont="1" applyFill="1" applyBorder="1" applyAlignment="1">
      <alignment/>
    </xf>
    <xf numFmtId="0" fontId="4" fillId="0" borderId="83" xfId="0" applyFont="1" applyFill="1" applyBorder="1" applyAlignment="1">
      <alignment/>
    </xf>
    <xf numFmtId="0" fontId="4" fillId="0" borderId="81" xfId="0" applyFont="1" applyFill="1" applyBorder="1" applyAlignment="1">
      <alignment/>
    </xf>
    <xf numFmtId="0" fontId="4" fillId="0" borderId="86" xfId="0" applyFont="1" applyFill="1" applyBorder="1" applyAlignment="1">
      <alignment/>
    </xf>
    <xf numFmtId="0" fontId="6" fillId="0" borderId="87" xfId="0" applyFont="1" applyBorder="1" applyAlignment="1">
      <alignment/>
    </xf>
    <xf numFmtId="0" fontId="6" fillId="0" borderId="86" xfId="0" applyFont="1" applyBorder="1" applyAlignment="1">
      <alignment/>
    </xf>
    <xf numFmtId="0" fontId="11" fillId="0" borderId="85" xfId="0" applyFont="1" applyBorder="1" applyAlignment="1">
      <alignment/>
    </xf>
    <xf numFmtId="0" fontId="11" fillId="0" borderId="83" xfId="0" applyFont="1" applyBorder="1" applyAlignment="1">
      <alignment/>
    </xf>
    <xf numFmtId="0" fontId="11" fillId="0" borderId="88" xfId="0" applyFont="1" applyBorder="1" applyAlignment="1">
      <alignment/>
    </xf>
    <xf numFmtId="0" fontId="6" fillId="0" borderId="89" xfId="0" applyFont="1" applyBorder="1" applyAlignment="1">
      <alignment/>
    </xf>
    <xf numFmtId="0" fontId="0" fillId="0" borderId="83" xfId="0" applyFill="1" applyBorder="1" applyAlignment="1">
      <alignment/>
    </xf>
    <xf numFmtId="0" fontId="6" fillId="0" borderId="90" xfId="0" applyFont="1" applyBorder="1" applyAlignment="1">
      <alignment/>
    </xf>
    <xf numFmtId="0" fontId="6" fillId="0" borderId="88" xfId="0" applyFont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0" applyFont="1" applyBorder="1" applyAlignment="1">
      <alignment wrapText="1"/>
    </xf>
    <xf numFmtId="0" fontId="31" fillId="0" borderId="0" xfId="0" applyFont="1" applyAlignment="1">
      <alignment/>
    </xf>
    <xf numFmtId="2" fontId="6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3" borderId="81" xfId="0" applyFont="1" applyFill="1" applyBorder="1" applyAlignment="1">
      <alignment/>
    </xf>
    <xf numFmtId="0" fontId="2" fillId="3" borderId="86" xfId="0" applyFont="1" applyFill="1" applyBorder="1" applyAlignment="1">
      <alignment/>
    </xf>
    <xf numFmtId="0" fontId="2" fillId="3" borderId="82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33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1" fillId="2" borderId="85" xfId="0" applyFont="1" applyFill="1" applyBorder="1" applyAlignment="1">
      <alignment horizontal="center"/>
    </xf>
    <xf numFmtId="0" fontId="1" fillId="2" borderId="88" xfId="0" applyFont="1" applyFill="1" applyBorder="1" applyAlignment="1">
      <alignment horizontal="center"/>
    </xf>
    <xf numFmtId="0" fontId="0" fillId="2" borderId="88" xfId="0" applyFill="1" applyBorder="1" applyAlignment="1">
      <alignment/>
    </xf>
    <xf numFmtId="0" fontId="1" fillId="2" borderId="76" xfId="0" applyFont="1" applyFill="1" applyBorder="1" applyAlignment="1">
      <alignment horizontal="center"/>
    </xf>
    <xf numFmtId="0" fontId="0" fillId="2" borderId="76" xfId="0" applyFill="1" applyBorder="1" applyAlignment="1">
      <alignment/>
    </xf>
    <xf numFmtId="0" fontId="0" fillId="2" borderId="85" xfId="0" applyFill="1" applyBorder="1" applyAlignment="1">
      <alignment/>
    </xf>
    <xf numFmtId="0" fontId="3" fillId="2" borderId="84" xfId="0" applyFont="1" applyFill="1" applyBorder="1" applyAlignment="1">
      <alignment horizontal="center"/>
    </xf>
    <xf numFmtId="172" fontId="6" fillId="0" borderId="57" xfId="0" applyNumberFormat="1" applyFont="1" applyBorder="1" applyAlignment="1">
      <alignment horizontal="left"/>
    </xf>
    <xf numFmtId="172" fontId="6" fillId="0" borderId="11" xfId="0" applyNumberFormat="1" applyFont="1" applyBorder="1" applyAlignment="1">
      <alignment/>
    </xf>
    <xf numFmtId="172" fontId="6" fillId="0" borderId="57" xfId="0" applyNumberFormat="1" applyFont="1" applyBorder="1" applyAlignment="1">
      <alignment/>
    </xf>
    <xf numFmtId="2" fontId="6" fillId="0" borderId="57" xfId="0" applyNumberFormat="1" applyFont="1" applyBorder="1" applyAlignment="1">
      <alignment/>
    </xf>
    <xf numFmtId="0" fontId="3" fillId="2" borderId="24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72" fontId="6" fillId="0" borderId="57" xfId="0" applyNumberFormat="1" applyFont="1" applyFill="1" applyBorder="1" applyAlignment="1">
      <alignment horizontal="left"/>
    </xf>
    <xf numFmtId="0" fontId="0" fillId="0" borderId="57" xfId="0" applyBorder="1" applyAlignment="1">
      <alignment/>
    </xf>
    <xf numFmtId="172" fontId="6" fillId="0" borderId="35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72" fontId="6" fillId="0" borderId="91" xfId="0" applyNumberFormat="1" applyFont="1" applyBorder="1" applyAlignment="1">
      <alignment horizontal="left" wrapText="1"/>
    </xf>
    <xf numFmtId="172" fontId="6" fillId="0" borderId="9" xfId="0" applyNumberFormat="1" applyFont="1" applyBorder="1" applyAlignment="1">
      <alignment/>
    </xf>
    <xf numFmtId="172" fontId="6" fillId="0" borderId="91" xfId="0" applyNumberFormat="1" applyFont="1" applyBorder="1" applyAlignment="1">
      <alignment/>
    </xf>
    <xf numFmtId="2" fontId="11" fillId="4" borderId="37" xfId="0" applyNumberFormat="1" applyFont="1" applyFill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92" xfId="0" applyFont="1" applyBorder="1" applyAlignment="1">
      <alignment horizontal="center" wrapText="1"/>
    </xf>
    <xf numFmtId="2" fontId="6" fillId="0" borderId="5" xfId="0" applyNumberFormat="1" applyFont="1" applyBorder="1" applyAlignment="1">
      <alignment/>
    </xf>
    <xf numFmtId="2" fontId="6" fillId="0" borderId="93" xfId="0" applyNumberFormat="1" applyFont="1" applyBorder="1" applyAlignment="1">
      <alignment/>
    </xf>
    <xf numFmtId="2" fontId="6" fillId="0" borderId="35" xfId="0" applyNumberFormat="1" applyFont="1" applyBorder="1" applyAlignment="1">
      <alignment/>
    </xf>
    <xf numFmtId="172" fontId="6" fillId="0" borderId="15" xfId="0" applyNumberFormat="1" applyFont="1" applyFill="1" applyBorder="1" applyAlignment="1">
      <alignment/>
    </xf>
    <xf numFmtId="172" fontId="6" fillId="0" borderId="94" xfId="0" applyNumberFormat="1" applyFont="1" applyFill="1" applyBorder="1" applyAlignment="1">
      <alignment/>
    </xf>
    <xf numFmtId="172" fontId="6" fillId="0" borderId="37" xfId="0" applyNumberFormat="1" applyFont="1" applyBorder="1" applyAlignment="1">
      <alignment/>
    </xf>
    <xf numFmtId="172" fontId="6" fillId="0" borderId="35" xfId="0" applyNumberFormat="1" applyFont="1" applyBorder="1" applyAlignment="1">
      <alignment/>
    </xf>
    <xf numFmtId="172" fontId="6" fillId="0" borderId="94" xfId="0" applyNumberFormat="1" applyFont="1" applyBorder="1" applyAlignment="1">
      <alignment horizontal="left"/>
    </xf>
    <xf numFmtId="0" fontId="11" fillId="3" borderId="8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95" xfId="0" applyFont="1" applyFill="1" applyBorder="1" applyAlignment="1">
      <alignment horizontal="center"/>
    </xf>
    <xf numFmtId="2" fontId="6" fillId="0" borderId="91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0" fontId="20" fillId="2" borderId="39" xfId="15" applyFill="1" applyBorder="1" applyAlignment="1">
      <alignment horizontal="center"/>
    </xf>
    <xf numFmtId="0" fontId="20" fillId="2" borderId="67" xfId="15" applyFill="1" applyBorder="1" applyAlignment="1">
      <alignment horizontal="center"/>
    </xf>
    <xf numFmtId="0" fontId="20" fillId="2" borderId="96" xfId="15" applyFill="1" applyBorder="1" applyAlignment="1">
      <alignment horizontal="center"/>
    </xf>
    <xf numFmtId="0" fontId="20" fillId="0" borderId="47" xfId="15" applyBorder="1" applyAlignment="1">
      <alignment horizontal="center"/>
    </xf>
    <xf numFmtId="18" fontId="3" fillId="2" borderId="7" xfId="0" applyNumberFormat="1" applyFont="1" applyFill="1" applyBorder="1" applyAlignment="1">
      <alignment/>
    </xf>
    <xf numFmtId="18" fontId="3" fillId="2" borderId="17" xfId="0" applyNumberFormat="1" applyFont="1" applyFill="1" applyBorder="1" applyAlignment="1">
      <alignment/>
    </xf>
    <xf numFmtId="18" fontId="3" fillId="2" borderId="4" xfId="0" applyNumberFormat="1" applyFont="1" applyFill="1" applyBorder="1" applyAlignment="1">
      <alignment/>
    </xf>
    <xf numFmtId="18" fontId="3" fillId="2" borderId="6" xfId="0" applyNumberFormat="1" applyFont="1" applyFill="1" applyBorder="1" applyAlignment="1">
      <alignment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18" fontId="3" fillId="2" borderId="38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6" xfId="0" applyFont="1" applyBorder="1" applyAlignment="1">
      <alignment/>
    </xf>
    <xf numFmtId="0" fontId="10" fillId="0" borderId="42" xfId="0" applyFont="1" applyBorder="1" applyAlignment="1">
      <alignment/>
    </xf>
    <xf numFmtId="0" fontId="4" fillId="0" borderId="0" xfId="0" applyFont="1" applyBorder="1" applyAlignment="1">
      <alignment/>
    </xf>
    <xf numFmtId="2" fontId="16" fillId="3" borderId="48" xfId="0" applyNumberFormat="1" applyFont="1" applyFill="1" applyBorder="1" applyAlignment="1">
      <alignment/>
    </xf>
    <xf numFmtId="0" fontId="16" fillId="3" borderId="49" xfId="0" applyFont="1" applyFill="1" applyBorder="1" applyAlignment="1">
      <alignment/>
    </xf>
    <xf numFmtId="0" fontId="16" fillId="3" borderId="54" xfId="0" applyFont="1" applyFill="1" applyBorder="1" applyAlignment="1">
      <alignment/>
    </xf>
    <xf numFmtId="0" fontId="16" fillId="3" borderId="51" xfId="0" applyFont="1" applyFill="1" applyBorder="1" applyAlignment="1">
      <alignment/>
    </xf>
    <xf numFmtId="0" fontId="16" fillId="3" borderId="52" xfId="0" applyFont="1" applyFill="1" applyBorder="1" applyAlignment="1">
      <alignment/>
    </xf>
    <xf numFmtId="0" fontId="16" fillId="3" borderId="55" xfId="0" applyFont="1" applyFill="1" applyBorder="1" applyAlignment="1">
      <alignment/>
    </xf>
    <xf numFmtId="2" fontId="0" fillId="3" borderId="97" xfId="0" applyNumberFormat="1" applyFill="1" applyBorder="1" applyAlignment="1">
      <alignment/>
    </xf>
    <xf numFmtId="0" fontId="0" fillId="3" borderId="64" xfId="0" applyFill="1" applyBorder="1" applyAlignment="1">
      <alignment/>
    </xf>
    <xf numFmtId="0" fontId="0" fillId="3" borderId="98" xfId="0" applyFill="1" applyBorder="1" applyAlignment="1">
      <alignment/>
    </xf>
    <xf numFmtId="0" fontId="0" fillId="3" borderId="97" xfId="0" applyFill="1" applyBorder="1" applyAlignment="1">
      <alignment/>
    </xf>
    <xf numFmtId="0" fontId="11" fillId="0" borderId="39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6" fillId="0" borderId="39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2" fontId="6" fillId="3" borderId="39" xfId="0" applyNumberFormat="1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2" fontId="34" fillId="4" borderId="39" xfId="0" applyNumberFormat="1" applyFont="1" applyFill="1" applyBorder="1" applyAlignment="1">
      <alignment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6" fillId="0" borderId="39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5" xfId="0" applyBorder="1" applyAlignment="1">
      <alignment horizontal="center"/>
    </xf>
    <xf numFmtId="0" fontId="6" fillId="5" borderId="2" xfId="0" applyFont="1" applyFill="1" applyBorder="1" applyAlignment="1">
      <alignment/>
    </xf>
    <xf numFmtId="0" fontId="6" fillId="5" borderId="47" xfId="0" applyFont="1" applyFill="1" applyBorder="1" applyAlignment="1">
      <alignment/>
    </xf>
    <xf numFmtId="2" fontId="6" fillId="0" borderId="39" xfId="0" applyNumberFormat="1" applyFont="1" applyBorder="1" applyAlignment="1">
      <alignment/>
    </xf>
    <xf numFmtId="0" fontId="4" fillId="5" borderId="84" xfId="0" applyFont="1" applyFill="1" applyBorder="1" applyAlignment="1">
      <alignment horizontal="center"/>
    </xf>
    <xf numFmtId="0" fontId="4" fillId="5" borderId="76" xfId="0" applyFont="1" applyFill="1" applyBorder="1" applyAlignment="1">
      <alignment horizontal="center"/>
    </xf>
    <xf numFmtId="0" fontId="4" fillId="5" borderId="85" xfId="0" applyFont="1" applyFill="1" applyBorder="1" applyAlignment="1">
      <alignment horizontal="center"/>
    </xf>
    <xf numFmtId="0" fontId="4" fillId="5" borderId="88" xfId="0" applyFont="1" applyFill="1" applyBorder="1" applyAlignment="1">
      <alignment horizontal="center"/>
    </xf>
    <xf numFmtId="2" fontId="6" fillId="0" borderId="99" xfId="0" applyNumberFormat="1" applyFont="1" applyBorder="1" applyAlignment="1">
      <alignment/>
    </xf>
    <xf numFmtId="2" fontId="4" fillId="5" borderId="81" xfId="0" applyNumberFormat="1" applyFont="1" applyFill="1" applyBorder="1" applyAlignment="1">
      <alignment wrapText="1"/>
    </xf>
    <xf numFmtId="0" fontId="0" fillId="0" borderId="82" xfId="0" applyBorder="1" applyAlignment="1">
      <alignment wrapText="1"/>
    </xf>
    <xf numFmtId="0" fontId="0" fillId="0" borderId="76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8" xfId="0" applyBorder="1" applyAlignment="1">
      <alignment horizontal="center"/>
    </xf>
    <xf numFmtId="9" fontId="4" fillId="5" borderId="1" xfId="0" applyNumberFormat="1" applyFont="1" applyFill="1" applyBorder="1" applyAlignment="1">
      <alignment/>
    </xf>
    <xf numFmtId="9" fontId="4" fillId="5" borderId="2" xfId="0" applyNumberFormat="1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18" fillId="5" borderId="43" xfId="0" applyFont="1" applyFill="1" applyBorder="1" applyAlignment="1">
      <alignment/>
    </xf>
    <xf numFmtId="0" fontId="18" fillId="5" borderId="0" xfId="0" applyFont="1" applyFill="1" applyBorder="1" applyAlignment="1">
      <alignment/>
    </xf>
    <xf numFmtId="2" fontId="3" fillId="5" borderId="97" xfId="0" applyNumberFormat="1" applyFont="1" applyFill="1" applyBorder="1" applyAlignment="1">
      <alignment horizontal="center"/>
    </xf>
    <xf numFmtId="2" fontId="3" fillId="5" borderId="64" xfId="0" applyNumberFormat="1" applyFont="1" applyFill="1" applyBorder="1" applyAlignment="1">
      <alignment horizontal="center"/>
    </xf>
    <xf numFmtId="2" fontId="3" fillId="5" borderId="98" xfId="0" applyNumberFormat="1" applyFont="1" applyFill="1" applyBorder="1" applyAlignment="1">
      <alignment horizontal="center"/>
    </xf>
    <xf numFmtId="2" fontId="2" fillId="5" borderId="20" xfId="0" applyNumberFormat="1" applyFont="1" applyFill="1" applyBorder="1" applyAlignment="1">
      <alignment horizontal="center"/>
    </xf>
    <xf numFmtId="2" fontId="2" fillId="5" borderId="18" xfId="0" applyNumberFormat="1" applyFont="1" applyFill="1" applyBorder="1" applyAlignment="1">
      <alignment horizontal="center"/>
    </xf>
    <xf numFmtId="2" fontId="2" fillId="5" borderId="19" xfId="0" applyNumberFormat="1" applyFont="1" applyFill="1" applyBorder="1" applyAlignment="1">
      <alignment horizontal="center"/>
    </xf>
    <xf numFmtId="0" fontId="23" fillId="5" borderId="0" xfId="0" applyFont="1" applyFill="1" applyBorder="1" applyAlignment="1">
      <alignment/>
    </xf>
    <xf numFmtId="0" fontId="23" fillId="5" borderId="53" xfId="0" applyFont="1" applyFill="1" applyBorder="1" applyAlignment="1">
      <alignment/>
    </xf>
    <xf numFmtId="2" fontId="26" fillId="5" borderId="48" xfId="0" applyNumberFormat="1" applyFont="1" applyFill="1" applyBorder="1" applyAlignment="1">
      <alignment/>
    </xf>
    <xf numFmtId="0" fontId="26" fillId="5" borderId="49" xfId="0" applyFont="1" applyFill="1" applyBorder="1" applyAlignment="1">
      <alignment/>
    </xf>
    <xf numFmtId="0" fontId="26" fillId="5" borderId="54" xfId="0" applyFont="1" applyFill="1" applyBorder="1" applyAlignment="1">
      <alignment/>
    </xf>
    <xf numFmtId="0" fontId="26" fillId="5" borderId="51" xfId="0" applyFont="1" applyFill="1" applyBorder="1" applyAlignment="1">
      <alignment/>
    </xf>
    <xf numFmtId="0" fontId="26" fillId="5" borderId="52" xfId="0" applyFont="1" applyFill="1" applyBorder="1" applyAlignment="1">
      <alignment/>
    </xf>
    <xf numFmtId="0" fontId="26" fillId="5" borderId="55" xfId="0" applyFont="1" applyFill="1" applyBorder="1" applyAlignment="1">
      <alignment/>
    </xf>
    <xf numFmtId="4" fontId="2" fillId="5" borderId="1" xfId="0" applyNumberFormat="1" applyFont="1" applyFill="1" applyBorder="1" applyAlignment="1">
      <alignment horizontal="center"/>
    </xf>
    <xf numFmtId="4" fontId="2" fillId="5" borderId="2" xfId="0" applyNumberFormat="1" applyFont="1" applyFill="1" applyBorder="1" applyAlignment="1">
      <alignment horizontal="center"/>
    </xf>
    <xf numFmtId="4" fontId="2" fillId="5" borderId="47" xfId="0" applyNumberFormat="1" applyFont="1" applyFill="1" applyBorder="1" applyAlignment="1">
      <alignment horizontal="center"/>
    </xf>
    <xf numFmtId="0" fontId="4" fillId="5" borderId="97" xfId="0" applyFont="1" applyFill="1" applyBorder="1" applyAlignment="1">
      <alignment/>
    </xf>
    <xf numFmtId="0" fontId="4" fillId="5" borderId="64" xfId="0" applyFont="1" applyFill="1" applyBorder="1" applyAlignment="1">
      <alignment/>
    </xf>
    <xf numFmtId="0" fontId="4" fillId="5" borderId="98" xfId="0" applyFont="1" applyFill="1" applyBorder="1" applyAlignment="1">
      <alignment/>
    </xf>
    <xf numFmtId="0" fontId="4" fillId="5" borderId="86" xfId="0" applyFont="1" applyFill="1" applyBorder="1" applyAlignment="1">
      <alignment wrapText="1"/>
    </xf>
    <xf numFmtId="0" fontId="4" fillId="5" borderId="82" xfId="0" applyFont="1" applyFill="1" applyBorder="1" applyAlignment="1">
      <alignment wrapText="1"/>
    </xf>
    <xf numFmtId="2" fontId="4" fillId="5" borderId="81" xfId="0" applyNumberFormat="1" applyFont="1" applyFill="1" applyBorder="1" applyAlignment="1">
      <alignment/>
    </xf>
    <xf numFmtId="0" fontId="4" fillId="5" borderId="86" xfId="0" applyFont="1" applyFill="1" applyBorder="1" applyAlignment="1">
      <alignment/>
    </xf>
    <xf numFmtId="0" fontId="4" fillId="5" borderId="82" xfId="0" applyFont="1" applyFill="1" applyBorder="1" applyAlignment="1">
      <alignment/>
    </xf>
    <xf numFmtId="0" fontId="3" fillId="2" borderId="24" xfId="0" applyNumberFormat="1" applyFont="1" applyFill="1" applyBorder="1" applyAlignment="1">
      <alignment/>
    </xf>
    <xf numFmtId="0" fontId="0" fillId="2" borderId="28" xfId="0" applyFill="1" applyBorder="1" applyAlignment="1">
      <alignment/>
    </xf>
    <xf numFmtId="0" fontId="0" fillId="2" borderId="44" xfId="0" applyFill="1" applyBorder="1" applyAlignment="1">
      <alignment/>
    </xf>
    <xf numFmtId="0" fontId="0" fillId="2" borderId="45" xfId="0" applyFill="1" applyBorder="1" applyAlignment="1">
      <alignment/>
    </xf>
    <xf numFmtId="4" fontId="4" fillId="5" borderId="2" xfId="0" applyNumberFormat="1" applyFont="1" applyFill="1" applyBorder="1" applyAlignment="1">
      <alignment wrapText="1"/>
    </xf>
    <xf numFmtId="0" fontId="6" fillId="3" borderId="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0" borderId="85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0" borderId="88" xfId="0" applyFont="1" applyBorder="1" applyAlignment="1">
      <alignment horizontal="center"/>
    </xf>
    <xf numFmtId="172" fontId="6" fillId="0" borderId="15" xfId="0" applyNumberFormat="1" applyFont="1" applyBorder="1" applyAlignment="1">
      <alignment/>
    </xf>
    <xf numFmtId="172" fontId="6" fillId="0" borderId="94" xfId="0" applyNumberFormat="1" applyFont="1" applyBorder="1" applyAlignment="1">
      <alignment/>
    </xf>
    <xf numFmtId="2" fontId="6" fillId="0" borderId="94" xfId="0" applyNumberFormat="1" applyFont="1" applyBorder="1" applyAlignment="1">
      <alignment/>
    </xf>
    <xf numFmtId="0" fontId="4" fillId="0" borderId="57" xfId="0" applyFont="1" applyBorder="1" applyAlignment="1">
      <alignment horizontal="left"/>
    </xf>
    <xf numFmtId="172" fontId="6" fillId="0" borderId="11" xfId="0" applyNumberFormat="1" applyFont="1" applyBorder="1" applyAlignment="1">
      <alignment horizontal="right"/>
    </xf>
    <xf numFmtId="172" fontId="6" fillId="0" borderId="57" xfId="0" applyNumberFormat="1" applyFont="1" applyBorder="1" applyAlignment="1">
      <alignment horizontal="right"/>
    </xf>
    <xf numFmtId="172" fontId="6" fillId="0" borderId="37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2" fontId="6" fillId="0" borderId="35" xfId="0" applyNumberFormat="1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2" fontId="11" fillId="4" borderId="37" xfId="0" applyNumberFormat="1" applyFont="1" applyFill="1" applyBorder="1" applyAlignment="1">
      <alignment horizontal="center"/>
    </xf>
    <xf numFmtId="0" fontId="0" fillId="0" borderId="92" xfId="0" applyBorder="1" applyAlignment="1">
      <alignment horizontal="center"/>
    </xf>
    <xf numFmtId="0" fontId="6" fillId="0" borderId="0" xfId="0" applyFont="1" applyBorder="1" applyAlignment="1">
      <alignment/>
    </xf>
    <xf numFmtId="172" fontId="6" fillId="0" borderId="11" xfId="0" applyNumberFormat="1" applyFont="1" applyFill="1" applyBorder="1" applyAlignment="1">
      <alignment/>
    </xf>
    <xf numFmtId="172" fontId="6" fillId="0" borderId="57" xfId="0" applyNumberFormat="1" applyFont="1" applyFill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54" xfId="0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0" fillId="0" borderId="100" xfId="0" applyBorder="1" applyAlignment="1">
      <alignment/>
    </xf>
    <xf numFmtId="0" fontId="0" fillId="0" borderId="40" xfId="0" applyBorder="1" applyAlignment="1">
      <alignment/>
    </xf>
    <xf numFmtId="0" fontId="0" fillId="0" borderId="101" xfId="0" applyBorder="1" applyAlignment="1">
      <alignment/>
    </xf>
    <xf numFmtId="0" fontId="4" fillId="0" borderId="96" xfId="0" applyFont="1" applyBorder="1" applyAlignment="1">
      <alignment/>
    </xf>
    <xf numFmtId="0" fontId="0" fillId="0" borderId="2" xfId="0" applyBorder="1" applyAlignment="1">
      <alignment/>
    </xf>
    <xf numFmtId="0" fontId="0" fillId="0" borderId="47" xfId="0" applyBorder="1" applyAlignment="1">
      <alignment/>
    </xf>
    <xf numFmtId="0" fontId="4" fillId="0" borderId="96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0" borderId="102" xfId="0" applyBorder="1" applyAlignment="1">
      <alignment/>
    </xf>
    <xf numFmtId="0" fontId="5" fillId="0" borderId="51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4" fillId="0" borderId="97" xfId="0" applyFont="1" applyFill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4" fillId="3" borderId="63" xfId="0" applyFont="1" applyFill="1" applyBorder="1" applyAlignment="1">
      <alignment/>
    </xf>
    <xf numFmtId="0" fontId="0" fillId="0" borderId="98" xfId="0" applyBorder="1" applyAlignment="1">
      <alignment/>
    </xf>
    <xf numFmtId="18" fontId="20" fillId="2" borderId="7" xfId="15" applyNumberFormat="1" applyFill="1" applyBorder="1" applyAlignment="1">
      <alignment/>
    </xf>
    <xf numFmtId="0" fontId="20" fillId="0" borderId="17" xfId="15" applyBorder="1" applyAlignment="1">
      <alignment/>
    </xf>
    <xf numFmtId="0" fontId="20" fillId="0" borderId="4" xfId="15" applyBorder="1" applyAlignment="1">
      <alignment/>
    </xf>
    <xf numFmtId="0" fontId="20" fillId="0" borderId="6" xfId="15" applyBorder="1" applyAlignment="1">
      <alignment/>
    </xf>
    <xf numFmtId="18" fontId="20" fillId="2" borderId="17" xfId="15" applyNumberFormat="1" applyFill="1" applyBorder="1" applyAlignment="1">
      <alignment/>
    </xf>
    <xf numFmtId="18" fontId="20" fillId="2" borderId="4" xfId="15" applyNumberFormat="1" applyFill="1" applyBorder="1" applyAlignment="1">
      <alignment/>
    </xf>
    <xf numFmtId="18" fontId="20" fillId="2" borderId="6" xfId="15" applyNumberFormat="1" applyFill="1" applyBorder="1" applyAlignment="1">
      <alignment/>
    </xf>
    <xf numFmtId="49" fontId="20" fillId="2" borderId="24" xfId="15" applyNumberFormat="1" applyFill="1" applyBorder="1" applyAlignment="1">
      <alignment/>
    </xf>
    <xf numFmtId="0" fontId="20" fillId="0" borderId="28" xfId="15" applyBorder="1" applyAlignment="1">
      <alignment/>
    </xf>
    <xf numFmtId="0" fontId="20" fillId="0" borderId="44" xfId="15" applyBorder="1" applyAlignment="1">
      <alignment/>
    </xf>
    <xf numFmtId="0" fontId="20" fillId="0" borderId="45" xfId="15" applyBorder="1" applyAlignment="1">
      <alignment/>
    </xf>
    <xf numFmtId="0" fontId="4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65" xfId="0" applyFont="1" applyFill="1" applyBorder="1" applyAlignment="1">
      <alignment/>
    </xf>
    <xf numFmtId="2" fontId="6" fillId="0" borderId="91" xfId="0" applyNumberFormat="1" applyFont="1" applyFill="1" applyBorder="1" applyAlignment="1">
      <alignment/>
    </xf>
    <xf numFmtId="49" fontId="20" fillId="2" borderId="48" xfId="15" applyNumberFormat="1" applyFill="1" applyBorder="1" applyAlignment="1">
      <alignment/>
    </xf>
    <xf numFmtId="0" fontId="20" fillId="0" borderId="54" xfId="15" applyBorder="1" applyAlignment="1">
      <alignment/>
    </xf>
    <xf numFmtId="0" fontId="20" fillId="0" borderId="51" xfId="15" applyBorder="1" applyAlignment="1">
      <alignment/>
    </xf>
    <xf numFmtId="0" fontId="20" fillId="0" borderId="55" xfId="15" applyBorder="1" applyAlignment="1">
      <alignment/>
    </xf>
    <xf numFmtId="0" fontId="20" fillId="2" borderId="84" xfId="15" applyFill="1" applyBorder="1" applyAlignment="1">
      <alignment/>
    </xf>
    <xf numFmtId="0" fontId="20" fillId="2" borderId="76" xfId="15" applyFill="1" applyBorder="1" applyAlignment="1">
      <alignment/>
    </xf>
    <xf numFmtId="0" fontId="20" fillId="2" borderId="85" xfId="15" applyFill="1" applyBorder="1" applyAlignment="1">
      <alignment/>
    </xf>
    <xf numFmtId="0" fontId="20" fillId="2" borderId="88" xfId="15" applyFill="1" applyBorder="1" applyAlignment="1">
      <alignment/>
    </xf>
    <xf numFmtId="0" fontId="20" fillId="2" borderId="84" xfId="15" applyFill="1" applyBorder="1" applyAlignment="1">
      <alignment/>
    </xf>
    <xf numFmtId="0" fontId="20" fillId="2" borderId="76" xfId="15" applyFill="1" applyBorder="1" applyAlignment="1">
      <alignment/>
    </xf>
    <xf numFmtId="0" fontId="20" fillId="2" borderId="85" xfId="15" applyFill="1" applyBorder="1" applyAlignment="1">
      <alignment/>
    </xf>
    <xf numFmtId="0" fontId="20" fillId="2" borderId="88" xfId="15" applyFill="1" applyBorder="1" applyAlignment="1">
      <alignment/>
    </xf>
    <xf numFmtId="2" fontId="6" fillId="0" borderId="37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0" borderId="84" xfId="0" applyFont="1" applyBorder="1" applyAlignment="1">
      <alignment/>
    </xf>
    <xf numFmtId="0" fontId="0" fillId="0" borderId="72" xfId="0" applyBorder="1" applyAlignment="1">
      <alignment/>
    </xf>
    <xf numFmtId="0" fontId="0" fillId="0" borderId="76" xfId="0" applyBorder="1" applyAlignment="1">
      <alignment/>
    </xf>
    <xf numFmtId="2" fontId="6" fillId="0" borderId="103" xfId="0" applyNumberFormat="1" applyFont="1" applyBorder="1" applyAlignment="1">
      <alignment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172" fontId="6" fillId="0" borderId="73" xfId="0" applyNumberFormat="1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2" fontId="6" fillId="0" borderId="86" xfId="0" applyNumberFormat="1" applyFont="1" applyBorder="1" applyAlignment="1">
      <alignment horizontal="left"/>
    </xf>
    <xf numFmtId="172" fontId="6" fillId="0" borderId="81" xfId="0" applyNumberFormat="1" applyFont="1" applyBorder="1" applyAlignment="1">
      <alignment/>
    </xf>
    <xf numFmtId="172" fontId="6" fillId="0" borderId="86" xfId="0" applyNumberFormat="1" applyFont="1" applyBorder="1" applyAlignment="1">
      <alignment/>
    </xf>
    <xf numFmtId="172" fontId="6" fillId="0" borderId="106" xfId="0" applyNumberFormat="1" applyFont="1" applyFill="1" applyBorder="1" applyAlignment="1">
      <alignment horizontal="left"/>
    </xf>
    <xf numFmtId="172" fontId="6" fillId="0" borderId="79" xfId="0" applyNumberFormat="1" applyFont="1" applyBorder="1" applyAlignment="1">
      <alignment/>
    </xf>
    <xf numFmtId="0" fontId="0" fillId="0" borderId="106" xfId="0" applyBorder="1" applyAlignment="1">
      <alignment/>
    </xf>
    <xf numFmtId="0" fontId="4" fillId="0" borderId="81" xfId="0" applyFont="1" applyFill="1" applyBorder="1" applyAlignment="1">
      <alignment/>
    </xf>
    <xf numFmtId="0" fontId="0" fillId="0" borderId="86" xfId="0" applyBorder="1" applyAlignment="1">
      <alignment/>
    </xf>
    <xf numFmtId="0" fontId="0" fillId="0" borderId="82" xfId="0" applyBorder="1" applyAlignment="1">
      <alignment/>
    </xf>
    <xf numFmtId="0" fontId="6" fillId="0" borderId="84" xfId="0" applyFont="1" applyBorder="1" applyAlignment="1">
      <alignment horizontal="center"/>
    </xf>
    <xf numFmtId="0" fontId="0" fillId="0" borderId="72" xfId="0" applyBorder="1" applyAlignment="1">
      <alignment horizontal="center"/>
    </xf>
    <xf numFmtId="2" fontId="6" fillId="0" borderId="107" xfId="0" applyNumberFormat="1" applyFont="1" applyBorder="1" applyAlignment="1">
      <alignment/>
    </xf>
    <xf numFmtId="0" fontId="0" fillId="0" borderId="108" xfId="0" applyBorder="1" applyAlignment="1">
      <alignment/>
    </xf>
    <xf numFmtId="0" fontId="0" fillId="0" borderId="109" xfId="0" applyBorder="1" applyAlignment="1">
      <alignment/>
    </xf>
    <xf numFmtId="2" fontId="11" fillId="4" borderId="85" xfId="0" applyNumberFormat="1" applyFont="1" applyFill="1" applyBorder="1" applyAlignment="1">
      <alignment/>
    </xf>
    <xf numFmtId="0" fontId="13" fillId="4" borderId="83" xfId="0" applyFont="1" applyFill="1" applyBorder="1" applyAlignment="1">
      <alignment/>
    </xf>
    <xf numFmtId="0" fontId="13" fillId="4" borderId="88" xfId="0" applyFont="1" applyFill="1" applyBorder="1" applyAlignment="1">
      <alignment/>
    </xf>
    <xf numFmtId="0" fontId="6" fillId="4" borderId="84" xfId="0" applyFont="1" applyFill="1" applyBorder="1" applyAlignment="1">
      <alignment horizontal="center"/>
    </xf>
    <xf numFmtId="0" fontId="0" fillId="4" borderId="72" xfId="0" applyFill="1" applyBorder="1" applyAlignment="1">
      <alignment horizontal="center"/>
    </xf>
    <xf numFmtId="0" fontId="0" fillId="4" borderId="76" xfId="0" applyFill="1" applyBorder="1" applyAlignment="1">
      <alignment horizontal="center"/>
    </xf>
    <xf numFmtId="0" fontId="2" fillId="4" borderId="85" xfId="0" applyFont="1" applyFill="1" applyBorder="1" applyAlignment="1">
      <alignment horizontal="center"/>
    </xf>
    <xf numFmtId="0" fontId="2" fillId="4" borderId="83" xfId="0" applyFont="1" applyFill="1" applyBorder="1" applyAlignment="1">
      <alignment horizontal="center"/>
    </xf>
    <xf numFmtId="0" fontId="2" fillId="4" borderId="88" xfId="0" applyFont="1" applyFill="1" applyBorder="1" applyAlignment="1">
      <alignment horizontal="center"/>
    </xf>
    <xf numFmtId="172" fontId="6" fillId="0" borderId="93" xfId="0" applyNumberFormat="1" applyFont="1" applyBorder="1" applyAlignment="1">
      <alignment horizontal="left" wrapText="1"/>
    </xf>
    <xf numFmtId="172" fontId="6" fillId="0" borderId="110" xfId="0" applyNumberFormat="1" applyFont="1" applyBorder="1" applyAlignment="1">
      <alignment/>
    </xf>
    <xf numFmtId="172" fontId="6" fillId="0" borderId="111" xfId="0" applyNumberFormat="1" applyFont="1" applyBorder="1" applyAlignment="1">
      <alignment/>
    </xf>
    <xf numFmtId="2" fontId="6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6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46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104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0" fillId="0" borderId="60" xfId="0" applyBorder="1" applyAlignment="1">
      <alignment/>
    </xf>
    <xf numFmtId="0" fontId="6" fillId="0" borderId="60" xfId="0" applyFont="1" applyFill="1" applyBorder="1" applyAlignment="1">
      <alignment/>
    </xf>
    <xf numFmtId="0" fontId="0" fillId="0" borderId="60" xfId="0" applyBorder="1" applyAlignment="1">
      <alignment/>
    </xf>
    <xf numFmtId="0" fontId="0" fillId="0" borderId="115" xfId="0" applyBorder="1" applyAlignment="1">
      <alignment/>
    </xf>
    <xf numFmtId="0" fontId="6" fillId="0" borderId="116" xfId="0" applyFont="1" applyFill="1" applyBorder="1" applyAlignment="1">
      <alignment/>
    </xf>
    <xf numFmtId="0" fontId="0" fillId="0" borderId="116" xfId="0" applyFill="1" applyBorder="1" applyAlignment="1">
      <alignment/>
    </xf>
    <xf numFmtId="0" fontId="4" fillId="0" borderId="117" xfId="0" applyFont="1" applyBorder="1" applyAlignment="1">
      <alignment/>
    </xf>
    <xf numFmtId="0" fontId="4" fillId="0" borderId="118" xfId="0" applyFont="1" applyBorder="1" applyAlignment="1">
      <alignment/>
    </xf>
    <xf numFmtId="0" fontId="4" fillId="0" borderId="71" xfId="0" applyFont="1" applyFill="1" applyBorder="1" applyAlignment="1">
      <alignment/>
    </xf>
    <xf numFmtId="0" fontId="6" fillId="0" borderId="71" xfId="0" applyFont="1" applyFill="1" applyBorder="1" applyAlignment="1">
      <alignment/>
    </xf>
    <xf numFmtId="0" fontId="6" fillId="0" borderId="119" xfId="0" applyFont="1" applyFill="1" applyBorder="1" applyAlignment="1">
      <alignment/>
    </xf>
    <xf numFmtId="0" fontId="6" fillId="0" borderId="120" xfId="0" applyFont="1" applyFill="1" applyBorder="1" applyAlignment="1">
      <alignment/>
    </xf>
    <xf numFmtId="0" fontId="0" fillId="0" borderId="71" xfId="0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1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17849850"/>
          <a:ext cx="0" cy="0"/>
        </a:xfrm>
        <a:prstGeom prst="ellipse">
          <a:avLst/>
        </a:prstGeom>
        <a:solidFill>
          <a:srgbClr val="FFFFFF"/>
        </a:solidFill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784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
</a:t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>
      <xdr:nvSpPr>
        <xdr:cNvPr id="3" name="Oval 3"/>
        <xdr:cNvSpPr>
          <a:spLocks/>
        </xdr:cNvSpPr>
      </xdr:nvSpPr>
      <xdr:spPr>
        <a:xfrm>
          <a:off x="0" y="17849850"/>
          <a:ext cx="0" cy="0"/>
        </a:xfrm>
        <a:prstGeom prst="ellipse">
          <a:avLst/>
        </a:prstGeom>
        <a:solidFill>
          <a:srgbClr val="FFFFFF"/>
        </a:solidFill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96</xdr:row>
      <xdr:rowOff>0</xdr:rowOff>
    </xdr:from>
    <xdr:to>
      <xdr:col>0</xdr:col>
      <xdr:colOff>0</xdr:colOff>
      <xdr:row>96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7849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
2
</a:t>
          </a:r>
        </a:p>
      </xdr:txBody>
    </xdr:sp>
    <xdr:clientData/>
  </xdr:twoCellAnchor>
  <xdr:twoCellAnchor>
    <xdr:from>
      <xdr:col>2</xdr:col>
      <xdr:colOff>85725</xdr:colOff>
      <xdr:row>156</xdr:row>
      <xdr:rowOff>0</xdr:rowOff>
    </xdr:from>
    <xdr:to>
      <xdr:col>3</xdr:col>
      <xdr:colOff>38100</xdr:colOff>
      <xdr:row>156</xdr:row>
      <xdr:rowOff>0</xdr:rowOff>
    </xdr:to>
    <xdr:sp>
      <xdr:nvSpPr>
        <xdr:cNvPr id="5" name="Rectangle 9"/>
        <xdr:cNvSpPr>
          <a:spLocks/>
        </xdr:cNvSpPr>
      </xdr:nvSpPr>
      <xdr:spPr>
        <a:xfrm>
          <a:off x="447675" y="28022550"/>
          <a:ext cx="133350" cy="0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156</xdr:row>
      <xdr:rowOff>0</xdr:rowOff>
    </xdr:from>
    <xdr:to>
      <xdr:col>3</xdr:col>
      <xdr:colOff>38100</xdr:colOff>
      <xdr:row>156</xdr:row>
      <xdr:rowOff>0</xdr:rowOff>
    </xdr:to>
    <xdr:sp>
      <xdr:nvSpPr>
        <xdr:cNvPr id="6" name="Rectangle 10"/>
        <xdr:cNvSpPr>
          <a:spLocks/>
        </xdr:cNvSpPr>
      </xdr:nvSpPr>
      <xdr:spPr>
        <a:xfrm>
          <a:off x="447675" y="28022550"/>
          <a:ext cx="133350" cy="0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156</xdr:row>
      <xdr:rowOff>0</xdr:rowOff>
    </xdr:from>
    <xdr:to>
      <xdr:col>3</xdr:col>
      <xdr:colOff>38100</xdr:colOff>
      <xdr:row>156</xdr:row>
      <xdr:rowOff>0</xdr:rowOff>
    </xdr:to>
    <xdr:sp>
      <xdr:nvSpPr>
        <xdr:cNvPr id="7" name="Rectangle 11"/>
        <xdr:cNvSpPr>
          <a:spLocks/>
        </xdr:cNvSpPr>
      </xdr:nvSpPr>
      <xdr:spPr>
        <a:xfrm>
          <a:off x="447675" y="28022550"/>
          <a:ext cx="133350" cy="0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156</xdr:row>
      <xdr:rowOff>0</xdr:rowOff>
    </xdr:from>
    <xdr:to>
      <xdr:col>3</xdr:col>
      <xdr:colOff>38100</xdr:colOff>
      <xdr:row>156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447675" y="28022550"/>
          <a:ext cx="133350" cy="0"/>
        </a:xfrm>
        <a:prstGeom prst="rect">
          <a:avLst/>
        </a:prstGeom>
        <a:solidFill>
          <a:srgbClr val="C0C0C0"/>
        </a:solidFill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07"/>
  <sheetViews>
    <sheetView tabSelected="1" view="pageBreakPreview" zoomScaleSheetLayoutView="100" workbookViewId="0" topLeftCell="A193">
      <selection activeCell="AU203" sqref="AU203"/>
    </sheetView>
  </sheetViews>
  <sheetFormatPr defaultColWidth="11.421875" defaultRowHeight="12.75"/>
  <cols>
    <col min="1" max="5" width="2.7109375" style="0" customWidth="1"/>
    <col min="6" max="6" width="1.28515625" style="0" customWidth="1"/>
    <col min="7" max="7" width="2.140625" style="0" customWidth="1"/>
    <col min="8" max="8" width="0.71875" style="0" customWidth="1"/>
    <col min="9" max="9" width="4.421875" style="0" customWidth="1"/>
    <col min="10" max="10" width="1.7109375" style="0" customWidth="1"/>
    <col min="11" max="14" width="2.7109375" style="0" customWidth="1"/>
    <col min="15" max="15" width="4.140625" style="0" customWidth="1"/>
    <col min="16" max="16" width="2.28125" style="0" customWidth="1"/>
    <col min="17" max="17" width="3.7109375" style="0" customWidth="1"/>
    <col min="18" max="19" width="2.7109375" style="0" customWidth="1"/>
    <col min="20" max="20" width="3.140625" style="0" customWidth="1"/>
    <col min="21" max="24" width="2.7109375" style="0" customWidth="1"/>
    <col min="25" max="25" width="0.9921875" style="0" customWidth="1"/>
    <col min="26" max="26" width="2.7109375" style="0" customWidth="1"/>
    <col min="27" max="27" width="5.140625" style="0" customWidth="1"/>
    <col min="28" max="29" width="2.7109375" style="0" customWidth="1"/>
    <col min="30" max="30" width="1.57421875" style="0" customWidth="1"/>
    <col min="31" max="31" width="2.7109375" style="0" customWidth="1"/>
    <col min="32" max="32" width="3.7109375" style="0" customWidth="1"/>
    <col min="33" max="33" width="1.7109375" style="0" customWidth="1"/>
    <col min="34" max="34" width="2.00390625" style="0" customWidth="1"/>
    <col min="35" max="35" width="6.8515625" style="0" customWidth="1"/>
    <col min="36" max="36" width="0.13671875" style="0" hidden="1" customWidth="1"/>
    <col min="37" max="37" width="1.7109375" style="0" hidden="1" customWidth="1"/>
    <col min="38" max="38" width="0.71875" style="0" hidden="1" customWidth="1"/>
    <col min="39" max="39" width="0.85546875" style="0" customWidth="1"/>
    <col min="40" max="40" width="7.140625" style="0" customWidth="1"/>
    <col min="41" max="45" width="2.7109375" style="0" customWidth="1"/>
  </cols>
  <sheetData>
    <row r="1" spans="1:38" ht="6.7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8" ht="13.5" customHeight="1" thickTop="1">
      <c r="A2" s="486" t="s">
        <v>32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7"/>
      <c r="AJ2" s="487"/>
      <c r="AK2" s="487"/>
      <c r="AL2" s="488"/>
    </row>
    <row r="3" spans="1:38" ht="12.75">
      <c r="A3" s="489"/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  <c r="S3" s="490"/>
      <c r="T3" s="490"/>
      <c r="U3" s="490"/>
      <c r="V3" s="490"/>
      <c r="W3" s="490"/>
      <c r="X3" s="490"/>
      <c r="Y3" s="490"/>
      <c r="Z3" s="490"/>
      <c r="AA3" s="490"/>
      <c r="AB3" s="490"/>
      <c r="AC3" s="490"/>
      <c r="AD3" s="490"/>
      <c r="AE3" s="490"/>
      <c r="AF3" s="490"/>
      <c r="AG3" s="490"/>
      <c r="AH3" s="490"/>
      <c r="AI3" s="490"/>
      <c r="AJ3" s="490"/>
      <c r="AK3" s="490"/>
      <c r="AL3" s="491"/>
    </row>
    <row r="4" spans="1:38" ht="13.5" thickBot="1">
      <c r="A4" s="492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493"/>
      <c r="AL4" s="494"/>
    </row>
    <row r="5" spans="1:38" ht="14.25" thickBot="1" thickTop="1">
      <c r="A5" s="495" t="s">
        <v>0</v>
      </c>
      <c r="B5" s="496"/>
      <c r="C5" s="496"/>
      <c r="D5" s="496"/>
      <c r="E5" s="496"/>
      <c r="F5" s="496"/>
      <c r="G5" s="497"/>
      <c r="H5" s="499"/>
      <c r="I5" s="496"/>
      <c r="J5" s="496"/>
      <c r="K5" s="496"/>
      <c r="L5" s="496"/>
      <c r="M5" s="496"/>
      <c r="N5" s="496"/>
      <c r="O5" s="496"/>
      <c r="P5" s="496"/>
      <c r="Q5" s="496"/>
      <c r="R5" s="496"/>
      <c r="S5" s="496"/>
      <c r="T5" s="496"/>
      <c r="U5" s="496"/>
      <c r="V5" s="496"/>
      <c r="W5" s="496"/>
      <c r="X5" s="496"/>
      <c r="Y5" s="496"/>
      <c r="Z5" s="496"/>
      <c r="AA5" s="496"/>
      <c r="AB5" s="496"/>
      <c r="AC5" s="496"/>
      <c r="AD5" s="496"/>
      <c r="AE5" s="496"/>
      <c r="AF5" s="496"/>
      <c r="AG5" s="496"/>
      <c r="AH5" s="496"/>
      <c r="AI5" s="496"/>
      <c r="AJ5" s="496"/>
      <c r="AK5" s="496"/>
      <c r="AL5" s="500"/>
    </row>
    <row r="6" spans="1:38" ht="14.25" thickBot="1" thickTop="1">
      <c r="A6" s="498" t="s">
        <v>1</v>
      </c>
      <c r="B6" s="496"/>
      <c r="C6" s="496"/>
      <c r="D6" s="496"/>
      <c r="E6" s="496"/>
      <c r="F6" s="496"/>
      <c r="G6" s="497"/>
      <c r="H6" s="95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V6" s="6" t="s">
        <v>2</v>
      </c>
      <c r="W6" s="6"/>
      <c r="X6" s="6"/>
      <c r="Y6" s="6"/>
      <c r="Z6" s="93"/>
      <c r="AA6" s="72"/>
      <c r="AB6" s="72"/>
      <c r="AC6" s="72"/>
      <c r="AD6" s="72"/>
      <c r="AE6" s="72"/>
      <c r="AF6" s="94"/>
      <c r="AG6" s="98" t="s">
        <v>28</v>
      </c>
      <c r="AH6" s="99"/>
      <c r="AI6" s="499"/>
      <c r="AJ6" s="496"/>
      <c r="AK6" s="496"/>
      <c r="AL6" s="500"/>
    </row>
    <row r="7" spans="1:38" ht="14.25" thickBot="1" thickTop="1">
      <c r="A7" s="498" t="s">
        <v>3</v>
      </c>
      <c r="B7" s="496"/>
      <c r="C7" s="496"/>
      <c r="D7" s="496"/>
      <c r="E7" s="496"/>
      <c r="F7" s="496"/>
      <c r="G7" s="497"/>
      <c r="H7" s="27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9"/>
      <c r="AA7" s="30" t="s">
        <v>4</v>
      </c>
      <c r="AB7" s="31"/>
      <c r="AC7" s="25"/>
      <c r="AD7" s="26"/>
      <c r="AE7" s="499"/>
      <c r="AF7" s="496"/>
      <c r="AG7" s="496"/>
      <c r="AH7" s="496"/>
      <c r="AI7" s="496"/>
      <c r="AJ7" s="496"/>
      <c r="AK7" s="496"/>
      <c r="AL7" s="500"/>
    </row>
    <row r="8" spans="1:38" ht="12.75" customHeight="1" thickBot="1" thickTop="1">
      <c r="A8" s="501" t="s">
        <v>33</v>
      </c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2"/>
      <c r="AD8" s="502"/>
      <c r="AE8" s="502"/>
      <c r="AF8" s="502"/>
      <c r="AG8" s="502"/>
      <c r="AH8" s="502"/>
      <c r="AI8" s="502"/>
      <c r="AJ8" s="502"/>
      <c r="AK8" s="502"/>
      <c r="AL8" s="222"/>
    </row>
    <row r="9" spans="1:39" ht="6.75" customHeight="1" thickTop="1">
      <c r="A9" s="207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208"/>
      <c r="AM9" s="5"/>
    </row>
    <row r="10" spans="1:39" ht="18">
      <c r="A10" s="209" t="s">
        <v>90</v>
      </c>
      <c r="B10" s="166"/>
      <c r="C10" s="166"/>
      <c r="D10" s="166"/>
      <c r="E10" s="16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208"/>
      <c r="AM10" s="5"/>
    </row>
    <row r="11" spans="1:39" ht="8.25" customHeight="1" thickBot="1">
      <c r="A11" s="207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208"/>
      <c r="AM11" s="5"/>
    </row>
    <row r="12" spans="1:39" ht="25.5" customHeight="1" thickBot="1" thickTop="1">
      <c r="A12" s="368">
        <v>1</v>
      </c>
      <c r="B12" s="369"/>
      <c r="C12" s="1" t="s">
        <v>37</v>
      </c>
      <c r="D12" s="2"/>
      <c r="E12" s="2"/>
      <c r="F12" s="2"/>
      <c r="G12" s="2"/>
      <c r="H12" s="2"/>
      <c r="I12" s="2"/>
      <c r="J12" s="2"/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10"/>
      <c r="AM12" s="5"/>
    </row>
    <row r="13" spans="1:39" ht="8.25" customHeight="1" thickBot="1" thickTop="1">
      <c r="A13" s="21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208"/>
      <c r="AM13" s="5"/>
    </row>
    <row r="14" spans="1:39" ht="12.75">
      <c r="A14" s="211"/>
      <c r="B14" s="4"/>
      <c r="C14" s="4"/>
      <c r="D14" s="508" t="s">
        <v>38</v>
      </c>
      <c r="E14" s="50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208"/>
      <c r="AM14" s="5"/>
    </row>
    <row r="15" spans="1:39" ht="15" thickBot="1">
      <c r="A15" s="211"/>
      <c r="B15" s="4"/>
      <c r="C15" s="4"/>
      <c r="D15" s="510"/>
      <c r="E15" s="511"/>
      <c r="F15" s="380" t="s">
        <v>84</v>
      </c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4"/>
      <c r="AJ15" s="4"/>
      <c r="AK15" s="4"/>
      <c r="AL15" s="208"/>
      <c r="AM15" s="5"/>
    </row>
    <row r="16" spans="1:39" ht="8.25" customHeight="1" thickBot="1">
      <c r="A16" s="21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208"/>
      <c r="AM16" s="5"/>
    </row>
    <row r="17" spans="1:39" ht="12.75">
      <c r="A17" s="211"/>
      <c r="B17" s="4"/>
      <c r="C17" s="4"/>
      <c r="D17" s="508" t="s">
        <v>63</v>
      </c>
      <c r="E17" s="50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208"/>
      <c r="AM17" s="5"/>
    </row>
    <row r="18" spans="1:39" ht="15" thickBot="1">
      <c r="A18" s="211"/>
      <c r="B18" s="4"/>
      <c r="C18" s="4"/>
      <c r="D18" s="510"/>
      <c r="E18" s="511"/>
      <c r="F18" s="34" t="s">
        <v>62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208"/>
      <c r="AM18" s="5"/>
    </row>
    <row r="19" spans="1:39" ht="8.25" customHeight="1" thickBot="1">
      <c r="A19" s="21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208"/>
      <c r="AM19" s="5"/>
    </row>
    <row r="20" spans="1:39" ht="14.25">
      <c r="A20" s="211"/>
      <c r="B20" s="4"/>
      <c r="C20" s="4"/>
      <c r="D20" s="508" t="s">
        <v>64</v>
      </c>
      <c r="E20" s="512"/>
      <c r="F20" s="3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208"/>
      <c r="AM20" s="5"/>
    </row>
    <row r="21" spans="1:39" ht="15" thickBot="1">
      <c r="A21" s="211"/>
      <c r="B21" s="4"/>
      <c r="C21" s="4"/>
      <c r="D21" s="513"/>
      <c r="E21" s="514"/>
      <c r="F21" s="34" t="s">
        <v>95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208"/>
      <c r="AM21" s="5"/>
    </row>
    <row r="22" spans="1:39" ht="8.25" customHeight="1" thickBot="1">
      <c r="A22" s="21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208"/>
      <c r="AM22" s="5"/>
    </row>
    <row r="23" spans="1:39" ht="14.25">
      <c r="A23" s="211"/>
      <c r="B23" s="4"/>
      <c r="C23" s="4"/>
      <c r="D23" s="508" t="s">
        <v>98</v>
      </c>
      <c r="E23" s="512"/>
      <c r="F23" s="3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208"/>
      <c r="AM23" s="5"/>
    </row>
    <row r="24" spans="1:39" ht="15" thickBot="1">
      <c r="A24" s="211"/>
      <c r="B24" s="4"/>
      <c r="C24" s="4"/>
      <c r="D24" s="513"/>
      <c r="E24" s="514"/>
      <c r="F24" s="34" t="s">
        <v>99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208"/>
      <c r="AM24" s="5"/>
    </row>
    <row r="25" spans="1:39" ht="8.25" customHeight="1" thickBot="1">
      <c r="A25" s="21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208"/>
      <c r="AM25" s="5"/>
    </row>
    <row r="26" spans="1:39" ht="25.5" customHeight="1" thickBot="1" thickTop="1">
      <c r="A26" s="368">
        <v>2</v>
      </c>
      <c r="B26" s="369"/>
      <c r="C26" s="1" t="s">
        <v>80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28"/>
      <c r="AL26" s="212"/>
      <c r="AM26" s="5"/>
    </row>
    <row r="27" spans="1:39" ht="8.25" customHeight="1" thickBot="1" thickTop="1">
      <c r="A27" s="21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208"/>
      <c r="AM27" s="5"/>
    </row>
    <row r="28" spans="1:39" ht="13.5" thickTop="1">
      <c r="A28" s="211"/>
      <c r="B28" s="4"/>
      <c r="C28" s="4"/>
      <c r="D28" s="515" t="s">
        <v>65</v>
      </c>
      <c r="E28" s="516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208"/>
      <c r="AM28" s="5"/>
    </row>
    <row r="29" spans="1:39" ht="15" thickBot="1">
      <c r="A29" s="211"/>
      <c r="B29" s="4"/>
      <c r="C29" s="4"/>
      <c r="D29" s="517"/>
      <c r="E29" s="518"/>
      <c r="F29" s="34" t="s">
        <v>116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208"/>
      <c r="AM29" s="5"/>
    </row>
    <row r="30" spans="1:39" ht="8.25" customHeight="1" thickBot="1" thickTop="1">
      <c r="A30" s="21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208"/>
      <c r="AM30" s="5"/>
    </row>
    <row r="31" spans="1:39" ht="13.5" thickTop="1">
      <c r="A31" s="211"/>
      <c r="B31" s="4"/>
      <c r="C31" s="4"/>
      <c r="D31" s="523" t="s">
        <v>66</v>
      </c>
      <c r="E31" s="52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208"/>
      <c r="AM31" s="5"/>
    </row>
    <row r="32" spans="1:39" ht="15" thickBot="1">
      <c r="A32" s="211"/>
      <c r="B32" s="4"/>
      <c r="C32" s="4"/>
      <c r="D32" s="525"/>
      <c r="E32" s="526"/>
      <c r="F32" s="34" t="s">
        <v>117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208"/>
      <c r="AM32" s="5"/>
    </row>
    <row r="33" spans="1:39" ht="15.75" thickBot="1" thickTop="1">
      <c r="A33" s="211"/>
      <c r="B33" s="4"/>
      <c r="C33" s="4"/>
      <c r="D33" s="247"/>
      <c r="E33" s="247"/>
      <c r="F33" s="3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208"/>
      <c r="AM33" s="5"/>
    </row>
    <row r="34" spans="1:39" ht="14.25">
      <c r="A34" s="211"/>
      <c r="B34" s="4"/>
      <c r="C34" s="4"/>
      <c r="D34" s="531" t="s">
        <v>115</v>
      </c>
      <c r="E34" s="532"/>
      <c r="F34" s="3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208"/>
      <c r="AM34" s="5"/>
    </row>
    <row r="35" spans="1:39" ht="15" thickBot="1">
      <c r="A35" s="211"/>
      <c r="B35" s="4"/>
      <c r="C35" s="4"/>
      <c r="D35" s="533"/>
      <c r="E35" s="534"/>
      <c r="F35" s="34" t="s">
        <v>118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208"/>
      <c r="AM35" s="5"/>
    </row>
    <row r="36" spans="1:39" ht="15" thickBot="1">
      <c r="A36" s="211"/>
      <c r="B36" s="4"/>
      <c r="C36" s="4"/>
      <c r="D36" s="247"/>
      <c r="E36" s="247"/>
      <c r="F36" s="3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208"/>
      <c r="AM36" s="5"/>
    </row>
    <row r="37" spans="1:37" ht="25.5" customHeight="1" thickBot="1">
      <c r="A37" s="366">
        <v>3</v>
      </c>
      <c r="B37" s="367"/>
      <c r="C37" s="251" t="s">
        <v>113</v>
      </c>
      <c r="D37" s="252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4"/>
      <c r="AH37" s="253"/>
      <c r="AI37" s="250"/>
      <c r="AJ37" s="208"/>
      <c r="AK37" s="5"/>
    </row>
    <row r="38" spans="1:39" ht="26.25" customHeight="1" thickBot="1">
      <c r="A38" s="21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137"/>
      <c r="AM38" s="63"/>
    </row>
    <row r="39" spans="1:39" ht="18.75" thickTop="1">
      <c r="A39" s="213"/>
      <c r="B39" s="6"/>
      <c r="C39" s="130" t="s">
        <v>87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214"/>
      <c r="AM39" s="63"/>
    </row>
    <row r="40" spans="1:39" ht="12.75">
      <c r="A40" s="213"/>
      <c r="B40" s="6"/>
      <c r="C40" s="132" t="s">
        <v>72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214"/>
      <c r="AM40" s="63"/>
    </row>
    <row r="41" spans="1:39" ht="12.75">
      <c r="A41" s="215"/>
      <c r="B41" s="6"/>
      <c r="C41" s="133"/>
      <c r="D41" s="134" t="s">
        <v>46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214"/>
      <c r="AM41" s="63"/>
    </row>
    <row r="42" spans="1:39" ht="13.5" thickBot="1">
      <c r="A42" s="215"/>
      <c r="B42" s="6"/>
      <c r="C42" s="135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214"/>
      <c r="AM42" s="63"/>
    </row>
    <row r="43" spans="1:39" ht="13.5" thickTop="1">
      <c r="A43" s="21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137"/>
      <c r="AM43" s="63"/>
    </row>
    <row r="44" spans="1:39" ht="12.75">
      <c r="A44" s="21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208"/>
      <c r="AM44" s="5"/>
    </row>
    <row r="45" spans="1:39" ht="13.5" thickBot="1">
      <c r="A45" s="21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208"/>
      <c r="AM45" s="5"/>
    </row>
    <row r="46" spans="1:39" ht="24.75" customHeight="1" thickBot="1" thickTop="1">
      <c r="A46" s="368">
        <v>4</v>
      </c>
      <c r="B46" s="369"/>
      <c r="C46" s="1" t="s">
        <v>112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10"/>
      <c r="AM46" s="6"/>
    </row>
    <row r="47" spans="1:39" ht="14.25" thickBot="1" thickTop="1">
      <c r="A47" s="21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208"/>
      <c r="AM47" s="5"/>
    </row>
    <row r="48" spans="1:39" ht="12.75">
      <c r="A48" s="211"/>
      <c r="B48" s="4"/>
      <c r="C48" s="4"/>
      <c r="D48" s="527">
        <v>4</v>
      </c>
      <c r="E48" s="52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208"/>
      <c r="AM48" s="5"/>
    </row>
    <row r="49" spans="1:39" ht="15" thickBot="1">
      <c r="A49" s="211"/>
      <c r="B49" s="4"/>
      <c r="C49" s="4"/>
      <c r="D49" s="529"/>
      <c r="E49" s="530"/>
      <c r="F49" s="34" t="s">
        <v>50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137"/>
      <c r="AM49" s="5"/>
    </row>
    <row r="50" spans="1:39" s="248" customFormat="1" ht="14.25">
      <c r="A50" s="213"/>
      <c r="B50" s="6"/>
      <c r="C50" s="6"/>
      <c r="D50" s="255"/>
      <c r="E50" s="255"/>
      <c r="F50" s="91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137"/>
      <c r="AM50" s="63"/>
    </row>
    <row r="51" spans="1:39" ht="13.5" thickBot="1">
      <c r="A51" s="21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137"/>
      <c r="AM51" s="5"/>
    </row>
    <row r="52" spans="1:39" ht="13.5" thickTop="1">
      <c r="A52" s="213"/>
      <c r="B52" s="137"/>
      <c r="C52" s="138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9"/>
      <c r="AL52" s="214"/>
      <c r="AM52" s="6"/>
    </row>
    <row r="53" spans="1:39" ht="18">
      <c r="A53" s="216"/>
      <c r="B53" s="137"/>
      <c r="C53" s="140" t="s">
        <v>70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141"/>
      <c r="AL53" s="137"/>
      <c r="AM53" s="6"/>
    </row>
    <row r="54" spans="1:39" ht="15">
      <c r="A54" s="213"/>
      <c r="B54" s="137"/>
      <c r="C54" s="132"/>
      <c r="D54" s="134" t="s">
        <v>69</v>
      </c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96"/>
      <c r="AG54" s="96"/>
      <c r="AH54" s="96"/>
      <c r="AI54" s="96"/>
      <c r="AJ54" s="96"/>
      <c r="AK54" s="141"/>
      <c r="AL54" s="137"/>
      <c r="AM54" s="6"/>
    </row>
    <row r="55" spans="1:39" ht="15.75" thickBot="1">
      <c r="A55" s="213"/>
      <c r="B55" s="137"/>
      <c r="C55" s="135"/>
      <c r="D55" s="143" t="s">
        <v>91</v>
      </c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36"/>
      <c r="AG55" s="136"/>
      <c r="AH55" s="136"/>
      <c r="AI55" s="136"/>
      <c r="AJ55" s="136"/>
      <c r="AK55" s="145"/>
      <c r="AL55" s="137"/>
      <c r="AM55" s="6"/>
    </row>
    <row r="56" spans="1:39" ht="16.5" thickBot="1" thickTop="1">
      <c r="A56" s="213"/>
      <c r="B56" s="6"/>
      <c r="C56" s="206"/>
      <c r="D56" s="20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6"/>
      <c r="AG56" s="6"/>
      <c r="AH56" s="6"/>
      <c r="AI56" s="6"/>
      <c r="AJ56" s="6"/>
      <c r="AK56" s="6"/>
      <c r="AL56" s="137"/>
      <c r="AM56" s="6"/>
    </row>
    <row r="57" spans="1:39" ht="24" customHeight="1" thickBot="1" thickTop="1">
      <c r="A57" s="503" t="s">
        <v>93</v>
      </c>
      <c r="B57" s="504"/>
      <c r="C57" s="504"/>
      <c r="D57" s="504"/>
      <c r="E57" s="504"/>
      <c r="F57" s="504"/>
      <c r="G57" s="505"/>
      <c r="H57" s="217"/>
      <c r="I57" s="218"/>
      <c r="J57" s="218"/>
      <c r="K57" s="218"/>
      <c r="L57" s="218"/>
      <c r="M57" s="218"/>
      <c r="N57" s="218"/>
      <c r="O57" s="218"/>
      <c r="P57" s="218"/>
      <c r="Q57" s="218"/>
      <c r="R57" s="218"/>
      <c r="S57" s="218"/>
      <c r="T57" s="219" t="s">
        <v>29</v>
      </c>
      <c r="U57" s="220"/>
      <c r="V57" s="220"/>
      <c r="W57" s="220"/>
      <c r="X57" s="221"/>
      <c r="Y57" s="217"/>
      <c r="Z57" s="218"/>
      <c r="AA57" s="218"/>
      <c r="AB57" s="218"/>
      <c r="AC57" s="218"/>
      <c r="AD57" s="519" t="s">
        <v>36</v>
      </c>
      <c r="AE57" s="520"/>
      <c r="AF57" s="521"/>
      <c r="AG57" s="506"/>
      <c r="AH57" s="504"/>
      <c r="AI57" s="504"/>
      <c r="AJ57" s="504"/>
      <c r="AK57" s="504"/>
      <c r="AL57" s="507"/>
      <c r="AM57" s="6"/>
    </row>
    <row r="58" spans="1:39" ht="13.5" thickTop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5"/>
    </row>
    <row r="59" spans="1:3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5"/>
    </row>
    <row r="60" spans="1:39" ht="60" customHeight="1" thickBot="1">
      <c r="A60" s="374">
        <v>1</v>
      </c>
      <c r="B60" s="375"/>
      <c r="C60" s="182" t="s">
        <v>37</v>
      </c>
      <c r="D60" s="183"/>
      <c r="E60" s="183"/>
      <c r="F60" s="183"/>
      <c r="G60" s="183"/>
      <c r="H60" s="183"/>
      <c r="I60" s="183"/>
      <c r="J60" s="183"/>
      <c r="K60" s="184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5"/>
      <c r="AM60" s="5"/>
    </row>
    <row r="61" spans="1:39" ht="16.5" thickBot="1" thickTop="1">
      <c r="A61" s="167"/>
      <c r="B61" s="3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168"/>
      <c r="AM61" s="5"/>
    </row>
    <row r="62" spans="1:39" ht="13.5">
      <c r="A62" s="376" t="s">
        <v>38</v>
      </c>
      <c r="B62" s="37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121" t="s">
        <v>88</v>
      </c>
      <c r="AA62" s="122"/>
      <c r="AB62" s="122"/>
      <c r="AC62" s="122"/>
      <c r="AD62" s="122"/>
      <c r="AE62" s="122"/>
      <c r="AF62" s="122"/>
      <c r="AG62" s="122"/>
      <c r="AH62" s="148"/>
      <c r="AI62" s="357">
        <v>0</v>
      </c>
      <c r="AJ62" s="358"/>
      <c r="AK62" s="4"/>
      <c r="AL62" s="126"/>
      <c r="AM62" s="5"/>
    </row>
    <row r="63" spans="1:39" ht="15" thickBot="1">
      <c r="A63" s="378"/>
      <c r="B63" s="379"/>
      <c r="C63" s="34" t="s">
        <v>84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123" t="s">
        <v>81</v>
      </c>
      <c r="AA63" s="124"/>
      <c r="AB63" s="124"/>
      <c r="AC63" s="124"/>
      <c r="AD63" s="124"/>
      <c r="AE63" s="124"/>
      <c r="AF63" s="124"/>
      <c r="AG63" s="124"/>
      <c r="AH63" s="125"/>
      <c r="AI63" s="359"/>
      <c r="AJ63" s="360"/>
      <c r="AK63" s="4"/>
      <c r="AL63" s="126"/>
      <c r="AM63" s="5"/>
    </row>
    <row r="64" spans="1:39" ht="15" thickBot="1">
      <c r="A64" s="169"/>
      <c r="B64" s="3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126"/>
      <c r="AM64" s="5"/>
    </row>
    <row r="65" spans="1:39" ht="15" thickTop="1">
      <c r="A65" s="169"/>
      <c r="B65" s="34"/>
      <c r="C65" s="4"/>
      <c r="D65" s="4"/>
      <c r="E65" s="4"/>
      <c r="F65" s="4"/>
      <c r="G65" s="4"/>
      <c r="H65" s="4"/>
      <c r="I65" s="4"/>
      <c r="J65" s="4"/>
      <c r="K65" s="4"/>
      <c r="L65" s="4"/>
      <c r="M65" s="581" t="s">
        <v>144</v>
      </c>
      <c r="N65" s="582"/>
      <c r="O65" s="583"/>
      <c r="P65" s="36" t="s">
        <v>14</v>
      </c>
      <c r="Q65" s="37"/>
      <c r="R65" s="37"/>
      <c r="S65" s="37"/>
      <c r="T65" s="38"/>
      <c r="U65" s="39"/>
      <c r="V65" s="37" t="s">
        <v>5</v>
      </c>
      <c r="W65" s="37"/>
      <c r="X65" s="37"/>
      <c r="Y65" s="38"/>
      <c r="Z65" s="39" t="s">
        <v>15</v>
      </c>
      <c r="AA65" s="37"/>
      <c r="AB65" s="37"/>
      <c r="AC65" s="38"/>
      <c r="AD65" s="39"/>
      <c r="AE65" s="37" t="s">
        <v>6</v>
      </c>
      <c r="AF65" s="37"/>
      <c r="AG65" s="38"/>
      <c r="AH65" s="40"/>
      <c r="AI65" s="41" t="s">
        <v>7</v>
      </c>
      <c r="AJ65" s="41"/>
      <c r="AK65" s="42"/>
      <c r="AL65" s="126"/>
      <c r="AM65" s="5"/>
    </row>
    <row r="66" spans="1:39" ht="14.25" thickBot="1">
      <c r="A66" s="12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579"/>
      <c r="N66" s="579"/>
      <c r="O66" s="580"/>
      <c r="P66" s="43"/>
      <c r="Q66" s="9"/>
      <c r="R66" s="9"/>
      <c r="S66" s="9"/>
      <c r="T66" s="10"/>
      <c r="U66" s="340" t="s">
        <v>35</v>
      </c>
      <c r="V66" s="341"/>
      <c r="W66" s="341"/>
      <c r="X66" s="341"/>
      <c r="Y66" s="342"/>
      <c r="Z66" s="340" t="s">
        <v>30</v>
      </c>
      <c r="AA66" s="341"/>
      <c r="AB66" s="341"/>
      <c r="AC66" s="342"/>
      <c r="AD66" s="340" t="s">
        <v>27</v>
      </c>
      <c r="AE66" s="341"/>
      <c r="AF66" s="341"/>
      <c r="AG66" s="342"/>
      <c r="AH66" s="361" t="s">
        <v>34</v>
      </c>
      <c r="AI66" s="362"/>
      <c r="AJ66" s="362"/>
      <c r="AK66" s="363"/>
      <c r="AL66" s="126"/>
      <c r="AM66" s="5"/>
    </row>
    <row r="67" spans="1:39" ht="13.5" thickBot="1">
      <c r="A67" s="12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576">
        <v>170102</v>
      </c>
      <c r="N67" s="577"/>
      <c r="O67" s="578"/>
      <c r="P67" s="44" t="s">
        <v>8</v>
      </c>
      <c r="Q67" s="18"/>
      <c r="R67" s="18"/>
      <c r="S67" s="18"/>
      <c r="T67" s="19"/>
      <c r="U67" s="14"/>
      <c r="V67" s="343">
        <v>0.512</v>
      </c>
      <c r="W67" s="343"/>
      <c r="X67" s="343"/>
      <c r="Y67" s="15"/>
      <c r="Z67" s="344">
        <v>0.542</v>
      </c>
      <c r="AA67" s="345"/>
      <c r="AB67" s="345"/>
      <c r="AC67" s="15"/>
      <c r="AD67" s="14"/>
      <c r="AE67" s="364">
        <f aca="true" t="shared" si="0" ref="AE67:AE73">V67*$AI$62</f>
        <v>0</v>
      </c>
      <c r="AF67" s="364"/>
      <c r="AG67" s="15"/>
      <c r="AH67" s="14"/>
      <c r="AI67" s="522">
        <f>Z67*$AI62</f>
        <v>0</v>
      </c>
      <c r="AJ67" s="522"/>
      <c r="AK67" s="15"/>
      <c r="AL67" s="126"/>
      <c r="AM67" s="5"/>
    </row>
    <row r="68" spans="1:39" ht="13.5" thickBot="1">
      <c r="A68" s="12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584">
        <v>170101</v>
      </c>
      <c r="N68" s="577"/>
      <c r="O68" s="578"/>
      <c r="P68" s="44" t="s">
        <v>83</v>
      </c>
      <c r="Q68" s="18"/>
      <c r="R68" s="18"/>
      <c r="S68" s="18"/>
      <c r="T68" s="19"/>
      <c r="U68" s="16"/>
      <c r="V68" s="328">
        <v>0.062</v>
      </c>
      <c r="W68" s="328"/>
      <c r="X68" s="328"/>
      <c r="Y68" s="17"/>
      <c r="Z68" s="329">
        <v>0.084</v>
      </c>
      <c r="AA68" s="330"/>
      <c r="AB68" s="330"/>
      <c r="AC68" s="17"/>
      <c r="AD68" s="16"/>
      <c r="AE68" s="331">
        <f t="shared" si="0"/>
        <v>0</v>
      </c>
      <c r="AF68" s="331"/>
      <c r="AG68" s="17"/>
      <c r="AH68" s="16"/>
      <c r="AI68" s="331">
        <f aca="true" t="shared" si="1" ref="AI68:AI73">Z68*$AI$62</f>
        <v>0</v>
      </c>
      <c r="AJ68" s="331"/>
      <c r="AK68" s="17"/>
      <c r="AL68" s="126"/>
      <c r="AM68" s="5"/>
    </row>
    <row r="69" spans="1:39" ht="13.5" thickBot="1">
      <c r="A69" s="127"/>
      <c r="B69" s="4"/>
      <c r="C69" s="483"/>
      <c r="D69" s="483"/>
      <c r="E69" s="483"/>
      <c r="F69" s="483"/>
      <c r="G69" s="483"/>
      <c r="H69" s="7"/>
      <c r="I69" s="7"/>
      <c r="J69" s="7"/>
      <c r="K69" s="7"/>
      <c r="L69" s="7"/>
      <c r="M69" s="585">
        <v>170802</v>
      </c>
      <c r="N69" s="585"/>
      <c r="O69" s="586"/>
      <c r="P69" s="44" t="s">
        <v>9</v>
      </c>
      <c r="Q69" s="18"/>
      <c r="R69" s="18"/>
      <c r="S69" s="18"/>
      <c r="T69" s="19"/>
      <c r="U69" s="16"/>
      <c r="V69" s="328">
        <v>0.082</v>
      </c>
      <c r="W69" s="328"/>
      <c r="X69" s="328"/>
      <c r="Y69" s="17"/>
      <c r="Z69" s="329">
        <v>0.052</v>
      </c>
      <c r="AA69" s="330"/>
      <c r="AB69" s="330"/>
      <c r="AC69" s="17"/>
      <c r="AD69" s="16"/>
      <c r="AE69" s="331">
        <f t="shared" si="0"/>
        <v>0</v>
      </c>
      <c r="AF69" s="331"/>
      <c r="AG69" s="17"/>
      <c r="AH69" s="16"/>
      <c r="AI69" s="331">
        <f t="shared" si="1"/>
        <v>0</v>
      </c>
      <c r="AJ69" s="331"/>
      <c r="AK69" s="17"/>
      <c r="AL69" s="126"/>
      <c r="AM69" s="5"/>
    </row>
    <row r="70" spans="1:39" ht="13.5" thickBot="1">
      <c r="A70" s="127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585">
        <v>170407</v>
      </c>
      <c r="N70" s="585"/>
      <c r="O70" s="586"/>
      <c r="P70" s="44" t="s">
        <v>10</v>
      </c>
      <c r="Q70" s="18"/>
      <c r="R70" s="18"/>
      <c r="S70" s="18"/>
      <c r="T70" s="19"/>
      <c r="U70" s="16"/>
      <c r="V70" s="328">
        <v>0.0009</v>
      </c>
      <c r="W70" s="328"/>
      <c r="X70" s="328"/>
      <c r="Y70" s="17"/>
      <c r="Z70" s="329">
        <v>0.004</v>
      </c>
      <c r="AA70" s="330"/>
      <c r="AB70" s="330"/>
      <c r="AC70" s="17"/>
      <c r="AD70" s="16"/>
      <c r="AE70" s="331">
        <f t="shared" si="0"/>
        <v>0</v>
      </c>
      <c r="AF70" s="331"/>
      <c r="AG70" s="17"/>
      <c r="AH70" s="16"/>
      <c r="AI70" s="331">
        <f t="shared" si="1"/>
        <v>0</v>
      </c>
      <c r="AJ70" s="331"/>
      <c r="AK70" s="17"/>
      <c r="AL70" s="126"/>
      <c r="AM70" s="5"/>
    </row>
    <row r="71" spans="1:39" ht="13.5" thickBot="1">
      <c r="A71" s="127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585">
        <v>170201</v>
      </c>
      <c r="N71" s="585"/>
      <c r="O71" s="586"/>
      <c r="P71" s="44" t="s">
        <v>11</v>
      </c>
      <c r="Q71" s="18"/>
      <c r="R71" s="18"/>
      <c r="S71" s="18"/>
      <c r="T71" s="19"/>
      <c r="U71" s="16"/>
      <c r="V71" s="328">
        <v>0.0663</v>
      </c>
      <c r="W71" s="328"/>
      <c r="X71" s="328"/>
      <c r="Y71" s="17"/>
      <c r="Z71" s="329">
        <v>0.023</v>
      </c>
      <c r="AA71" s="330"/>
      <c r="AB71" s="330"/>
      <c r="AC71" s="17"/>
      <c r="AD71" s="16"/>
      <c r="AE71" s="331">
        <f t="shared" si="0"/>
        <v>0</v>
      </c>
      <c r="AF71" s="331"/>
      <c r="AG71" s="17"/>
      <c r="AH71" s="16"/>
      <c r="AI71" s="331">
        <f t="shared" si="1"/>
        <v>0</v>
      </c>
      <c r="AJ71" s="331"/>
      <c r="AK71" s="17"/>
      <c r="AL71" s="126"/>
      <c r="AM71" s="5"/>
    </row>
    <row r="72" spans="1:39" ht="13.5" thickBot="1">
      <c r="A72" s="127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585">
        <v>170202</v>
      </c>
      <c r="N72" s="585"/>
      <c r="O72" s="586"/>
      <c r="P72" s="44" t="s">
        <v>12</v>
      </c>
      <c r="Q72" s="18"/>
      <c r="R72" s="18"/>
      <c r="S72" s="18"/>
      <c r="T72" s="19"/>
      <c r="U72" s="16"/>
      <c r="V72" s="328">
        <v>0.0004</v>
      </c>
      <c r="W72" s="328"/>
      <c r="X72" s="328"/>
      <c r="Y72" s="17"/>
      <c r="Z72" s="329">
        <v>0.0006</v>
      </c>
      <c r="AA72" s="330"/>
      <c r="AB72" s="330"/>
      <c r="AC72" s="17"/>
      <c r="AD72" s="16"/>
      <c r="AE72" s="331">
        <f t="shared" si="0"/>
        <v>0</v>
      </c>
      <c r="AF72" s="331"/>
      <c r="AG72" s="17"/>
      <c r="AH72" s="16"/>
      <c r="AI72" s="331">
        <f t="shared" si="1"/>
        <v>0</v>
      </c>
      <c r="AJ72" s="331"/>
      <c r="AK72" s="17"/>
      <c r="AL72" s="126"/>
      <c r="AM72" s="5"/>
    </row>
    <row r="73" spans="1:39" ht="13.5" thickBot="1">
      <c r="A73" s="127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585">
        <v>170203</v>
      </c>
      <c r="N73" s="585"/>
      <c r="O73" s="586"/>
      <c r="P73" s="44" t="s">
        <v>13</v>
      </c>
      <c r="Q73" s="18"/>
      <c r="R73" s="18"/>
      <c r="S73" s="18"/>
      <c r="T73" s="19"/>
      <c r="U73" s="16"/>
      <c r="V73" s="328">
        <v>0.0004</v>
      </c>
      <c r="W73" s="328"/>
      <c r="X73" s="328"/>
      <c r="Y73" s="17"/>
      <c r="Z73" s="329">
        <v>0.0004</v>
      </c>
      <c r="AA73" s="330"/>
      <c r="AB73" s="330"/>
      <c r="AC73" s="17"/>
      <c r="AD73" s="16"/>
      <c r="AE73" s="331">
        <f t="shared" si="0"/>
        <v>0</v>
      </c>
      <c r="AF73" s="331"/>
      <c r="AG73" s="17"/>
      <c r="AH73" s="16"/>
      <c r="AI73" s="331">
        <f t="shared" si="1"/>
        <v>0</v>
      </c>
      <c r="AJ73" s="331"/>
      <c r="AK73" s="17"/>
      <c r="AL73" s="126"/>
      <c r="AM73" s="5"/>
    </row>
    <row r="74" spans="1:39" ht="13.5" thickBot="1">
      <c r="A74" s="127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585"/>
      <c r="N74" s="585"/>
      <c r="O74" s="586"/>
      <c r="P74" s="44" t="s">
        <v>82</v>
      </c>
      <c r="Q74" s="18"/>
      <c r="R74" s="18"/>
      <c r="S74" s="18"/>
      <c r="T74" s="19"/>
      <c r="U74" s="16"/>
      <c r="V74" s="328" t="s">
        <v>86</v>
      </c>
      <c r="W74" s="328"/>
      <c r="X74" s="162"/>
      <c r="Y74" s="17"/>
      <c r="Z74" s="329" t="s">
        <v>22</v>
      </c>
      <c r="AA74" s="330"/>
      <c r="AB74" s="330"/>
      <c r="AC74" s="17"/>
      <c r="AD74" s="16"/>
      <c r="AE74" s="331" t="s">
        <v>86</v>
      </c>
      <c r="AF74" s="331"/>
      <c r="AG74" s="17"/>
      <c r="AH74" s="16"/>
      <c r="AI74" s="331"/>
      <c r="AJ74" s="331"/>
      <c r="AK74" s="17"/>
      <c r="AL74" s="126"/>
      <c r="AM74" s="5"/>
    </row>
    <row r="75" spans="1:39" ht="13.5" thickBot="1">
      <c r="A75" s="127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585">
        <v>170904</v>
      </c>
      <c r="N75" s="585"/>
      <c r="O75" s="586"/>
      <c r="P75" s="44" t="s">
        <v>17</v>
      </c>
      <c r="Q75" s="18"/>
      <c r="R75" s="18"/>
      <c r="S75" s="18"/>
      <c r="T75" s="19"/>
      <c r="U75" s="20"/>
      <c r="V75" s="356">
        <v>0.008</v>
      </c>
      <c r="W75" s="356"/>
      <c r="X75" s="356"/>
      <c r="Y75" s="21"/>
      <c r="Z75" s="469">
        <v>0.004</v>
      </c>
      <c r="AA75" s="470"/>
      <c r="AB75" s="470"/>
      <c r="AC75" s="21"/>
      <c r="AD75" s="20"/>
      <c r="AE75" s="471">
        <f>V75*$AI$62</f>
        <v>0</v>
      </c>
      <c r="AF75" s="471"/>
      <c r="AG75" s="21"/>
      <c r="AH75" s="20"/>
      <c r="AI75" s="471">
        <f>Z75*$AI$62</f>
        <v>0</v>
      </c>
      <c r="AJ75" s="471"/>
      <c r="AK75" s="21"/>
      <c r="AL75" s="126"/>
      <c r="AM75" s="5"/>
    </row>
    <row r="76" spans="1:39" ht="13.5" thickBot="1">
      <c r="A76" s="127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48" t="s">
        <v>16</v>
      </c>
      <c r="Q76" s="49"/>
      <c r="R76" s="49"/>
      <c r="S76" s="49"/>
      <c r="T76" s="50"/>
      <c r="U76" s="51"/>
      <c r="V76" s="338">
        <f>SUM(V67:X75)</f>
        <v>0.732</v>
      </c>
      <c r="W76" s="338"/>
      <c r="X76" s="338"/>
      <c r="Y76" s="52"/>
      <c r="Z76" s="354">
        <f>SUM(Z67:AB75)</f>
        <v>0.7100000000000001</v>
      </c>
      <c r="AA76" s="355"/>
      <c r="AB76" s="355"/>
      <c r="AC76" s="52"/>
      <c r="AD76" s="51"/>
      <c r="AE76" s="351">
        <f>SUM(AE67:AF75)</f>
        <v>0</v>
      </c>
      <c r="AF76" s="351"/>
      <c r="AG76" s="52"/>
      <c r="AH76" s="346">
        <f>SUM(AI67:AJ75)</f>
        <v>0</v>
      </c>
      <c r="AI76" s="347"/>
      <c r="AJ76" s="347"/>
      <c r="AK76" s="348"/>
      <c r="AL76" s="126"/>
      <c r="AM76" s="5"/>
    </row>
    <row r="77" spans="1:39" ht="13.5" thickTop="1">
      <c r="A77" s="127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57"/>
      <c r="Q77" s="57"/>
      <c r="R77" s="57"/>
      <c r="S77" s="57"/>
      <c r="T77" s="57"/>
      <c r="U77" s="7"/>
      <c r="V77" s="58"/>
      <c r="W77" s="58"/>
      <c r="X77" s="58"/>
      <c r="Y77" s="7"/>
      <c r="Z77" s="59"/>
      <c r="AA77" s="59"/>
      <c r="AB77" s="59"/>
      <c r="AC77" s="7"/>
      <c r="AD77" s="7"/>
      <c r="AE77" s="60"/>
      <c r="AF77" s="60"/>
      <c r="AG77" s="13"/>
      <c r="AH77" s="61"/>
      <c r="AI77" s="62"/>
      <c r="AJ77" s="62"/>
      <c r="AK77" s="13"/>
      <c r="AL77" s="170"/>
      <c r="AM77" s="5"/>
    </row>
    <row r="78" spans="1:39" ht="12.75">
      <c r="A78" s="127"/>
      <c r="B78" s="4" t="s">
        <v>61</v>
      </c>
      <c r="C78" s="7"/>
      <c r="D78" s="7"/>
      <c r="E78" s="7"/>
      <c r="F78" s="7"/>
      <c r="G78" s="73"/>
      <c r="H78" s="73"/>
      <c r="I78" s="73"/>
      <c r="J78" s="73"/>
      <c r="K78" s="73"/>
      <c r="L78" s="73"/>
      <c r="M78" s="73"/>
      <c r="N78" s="73"/>
      <c r="O78" s="73"/>
      <c r="P78" s="74"/>
      <c r="Q78" s="74"/>
      <c r="R78" s="74"/>
      <c r="S78" s="74"/>
      <c r="T78" s="74"/>
      <c r="U78" s="73"/>
      <c r="V78" s="75"/>
      <c r="W78" s="75"/>
      <c r="X78" s="75"/>
      <c r="Y78" s="73"/>
      <c r="Z78" s="76"/>
      <c r="AA78" s="76"/>
      <c r="AB78" s="76"/>
      <c r="AC78" s="73"/>
      <c r="AD78" s="73"/>
      <c r="AE78" s="77"/>
      <c r="AF78" s="77"/>
      <c r="AG78" s="78"/>
      <c r="AH78" s="79"/>
      <c r="AI78" s="80"/>
      <c r="AJ78" s="80"/>
      <c r="AK78" s="13"/>
      <c r="AL78" s="170"/>
      <c r="AM78" s="5"/>
    </row>
    <row r="79" spans="1:39" ht="12.75">
      <c r="A79" s="127"/>
      <c r="B79" s="4"/>
      <c r="C79" s="7"/>
      <c r="D79" s="7"/>
      <c r="E79" s="7"/>
      <c r="F79" s="7"/>
      <c r="G79" s="73"/>
      <c r="H79" s="73"/>
      <c r="I79" s="73"/>
      <c r="J79" s="73"/>
      <c r="K79" s="73"/>
      <c r="L79" s="73"/>
      <c r="M79" s="73"/>
      <c r="N79" s="73"/>
      <c r="O79" s="73"/>
      <c r="P79" s="74"/>
      <c r="Q79" s="74"/>
      <c r="R79" s="74"/>
      <c r="S79" s="74"/>
      <c r="T79" s="74"/>
      <c r="U79" s="73"/>
      <c r="V79" s="75"/>
      <c r="W79" s="75"/>
      <c r="X79" s="75"/>
      <c r="Y79" s="73"/>
      <c r="Z79" s="76"/>
      <c r="AA79" s="76"/>
      <c r="AB79" s="76"/>
      <c r="AC79" s="73"/>
      <c r="AD79" s="73"/>
      <c r="AE79" s="77"/>
      <c r="AF79" s="77"/>
      <c r="AG79" s="78"/>
      <c r="AH79" s="79"/>
      <c r="AI79" s="80"/>
      <c r="AJ79" s="80"/>
      <c r="AK79" s="13"/>
      <c r="AL79" s="170"/>
      <c r="AM79" s="5"/>
    </row>
    <row r="80" spans="1:39" ht="13.5" thickBot="1">
      <c r="A80" s="127"/>
      <c r="B80" s="4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57"/>
      <c r="Q80" s="57"/>
      <c r="R80" s="57"/>
      <c r="S80" s="57"/>
      <c r="T80" s="57"/>
      <c r="U80" s="7"/>
      <c r="V80" s="58"/>
      <c r="W80" s="58"/>
      <c r="X80" s="58"/>
      <c r="Y80" s="7"/>
      <c r="Z80" s="59"/>
      <c r="AA80" s="59"/>
      <c r="AB80" s="59"/>
      <c r="AC80" s="7"/>
      <c r="AD80" s="7"/>
      <c r="AE80" s="60"/>
      <c r="AF80" s="60"/>
      <c r="AG80" s="13"/>
      <c r="AH80" s="61"/>
      <c r="AI80" s="62"/>
      <c r="AJ80" s="62"/>
      <c r="AK80" s="13"/>
      <c r="AL80" s="170"/>
      <c r="AM80" s="5"/>
    </row>
    <row r="81" spans="1:39" ht="13.5">
      <c r="A81" s="376" t="s">
        <v>63</v>
      </c>
      <c r="B81" s="377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121" t="s">
        <v>88</v>
      </c>
      <c r="AA81" s="122"/>
      <c r="AB81" s="122"/>
      <c r="AC81" s="122"/>
      <c r="AD81" s="122"/>
      <c r="AE81" s="122"/>
      <c r="AF81" s="122"/>
      <c r="AG81" s="122"/>
      <c r="AH81" s="148"/>
      <c r="AI81" s="357">
        <v>0</v>
      </c>
      <c r="AJ81" s="358"/>
      <c r="AK81" s="4"/>
      <c r="AL81" s="170"/>
      <c r="AM81" s="5"/>
    </row>
    <row r="82" spans="1:39" ht="15" thickBot="1">
      <c r="A82" s="378"/>
      <c r="B82" s="379"/>
      <c r="C82" s="34" t="s">
        <v>94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123" t="s">
        <v>81</v>
      </c>
      <c r="AA82" s="124"/>
      <c r="AB82" s="124"/>
      <c r="AC82" s="124"/>
      <c r="AD82" s="124"/>
      <c r="AE82" s="124"/>
      <c r="AF82" s="124"/>
      <c r="AG82" s="124"/>
      <c r="AH82" s="125"/>
      <c r="AI82" s="359"/>
      <c r="AJ82" s="360"/>
      <c r="AK82" s="4"/>
      <c r="AL82" s="170"/>
      <c r="AM82" s="5"/>
    </row>
    <row r="83" spans="1:39" ht="15" thickBot="1">
      <c r="A83" s="127"/>
      <c r="B83" s="3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170"/>
      <c r="AM83" s="5"/>
    </row>
    <row r="84" spans="1:39" ht="15" thickTop="1">
      <c r="A84" s="127"/>
      <c r="B84" s="34"/>
      <c r="C84" s="4"/>
      <c r="D84" s="4"/>
      <c r="E84" s="4"/>
      <c r="F84" s="4"/>
      <c r="G84" s="4"/>
      <c r="H84" s="4"/>
      <c r="I84" s="4"/>
      <c r="J84" s="4"/>
      <c r="K84" s="4"/>
      <c r="L84" s="4"/>
      <c r="M84" s="581" t="s">
        <v>144</v>
      </c>
      <c r="N84" s="581"/>
      <c r="O84" s="587"/>
      <c r="P84" s="36" t="s">
        <v>14</v>
      </c>
      <c r="Q84" s="37"/>
      <c r="R84" s="37"/>
      <c r="S84" s="37"/>
      <c r="T84" s="38"/>
      <c r="U84" s="39"/>
      <c r="V84" s="37" t="s">
        <v>5</v>
      </c>
      <c r="W84" s="37"/>
      <c r="X84" s="37"/>
      <c r="Y84" s="38"/>
      <c r="Z84" s="39" t="s">
        <v>15</v>
      </c>
      <c r="AA84" s="37"/>
      <c r="AB84" s="37"/>
      <c r="AC84" s="38"/>
      <c r="AD84" s="39"/>
      <c r="AE84" s="37" t="s">
        <v>6</v>
      </c>
      <c r="AF84" s="37"/>
      <c r="AG84" s="38"/>
      <c r="AH84" s="40"/>
      <c r="AI84" s="41" t="s">
        <v>7</v>
      </c>
      <c r="AJ84" s="41"/>
      <c r="AK84" s="42"/>
      <c r="AL84" s="170"/>
      <c r="AM84" s="5"/>
    </row>
    <row r="85" spans="1:39" ht="14.25" thickBot="1">
      <c r="A85" s="127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90"/>
      <c r="N85" s="305"/>
      <c r="O85" s="305"/>
      <c r="P85" s="43"/>
      <c r="Q85" s="9"/>
      <c r="R85" s="9"/>
      <c r="S85" s="9"/>
      <c r="T85" s="10"/>
      <c r="U85" s="340" t="s">
        <v>35</v>
      </c>
      <c r="V85" s="341"/>
      <c r="W85" s="341"/>
      <c r="X85" s="341"/>
      <c r="Y85" s="342"/>
      <c r="Z85" s="340" t="s">
        <v>30</v>
      </c>
      <c r="AA85" s="341"/>
      <c r="AB85" s="341"/>
      <c r="AC85" s="342"/>
      <c r="AD85" s="340" t="s">
        <v>27</v>
      </c>
      <c r="AE85" s="341"/>
      <c r="AF85" s="341"/>
      <c r="AG85" s="342"/>
      <c r="AH85" s="361" t="s">
        <v>34</v>
      </c>
      <c r="AI85" s="362"/>
      <c r="AJ85" s="362"/>
      <c r="AK85" s="363"/>
      <c r="AL85" s="170"/>
      <c r="AM85" s="5"/>
    </row>
    <row r="86" spans="1:39" ht="13.5" thickBot="1">
      <c r="A86" s="127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90"/>
      <c r="N86" s="187"/>
      <c r="O86" s="305"/>
      <c r="P86" s="43"/>
      <c r="Q86" s="9"/>
      <c r="R86" s="9"/>
      <c r="S86" s="9"/>
      <c r="T86" s="10"/>
      <c r="U86" s="81"/>
      <c r="V86" s="90"/>
      <c r="W86" s="90"/>
      <c r="X86" s="90"/>
      <c r="Y86" s="150"/>
      <c r="Z86" s="81"/>
      <c r="AA86" s="90"/>
      <c r="AB86" s="90"/>
      <c r="AC86" s="150"/>
      <c r="AD86" s="81"/>
      <c r="AE86" s="90"/>
      <c r="AF86" s="90"/>
      <c r="AG86" s="150"/>
      <c r="AH86" s="89"/>
      <c r="AI86" s="90"/>
      <c r="AJ86" s="90"/>
      <c r="AK86" s="151"/>
      <c r="AL86" s="126"/>
      <c r="AM86" s="5"/>
    </row>
    <row r="87" spans="1:39" ht="13.5" thickBot="1">
      <c r="A87" s="127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576">
        <v>170102</v>
      </c>
      <c r="N87" s="577"/>
      <c r="O87" s="578"/>
      <c r="P87" s="44" t="s">
        <v>8</v>
      </c>
      <c r="Q87" s="18"/>
      <c r="R87" s="18"/>
      <c r="S87" s="18"/>
      <c r="T87" s="19"/>
      <c r="U87" s="14"/>
      <c r="V87" s="343">
        <v>0.3825</v>
      </c>
      <c r="W87" s="343"/>
      <c r="X87" s="343"/>
      <c r="Y87" s="15"/>
      <c r="Z87" s="344">
        <v>0.338</v>
      </c>
      <c r="AA87" s="345"/>
      <c r="AB87" s="345"/>
      <c r="AC87" s="15"/>
      <c r="AD87" s="14"/>
      <c r="AE87" s="364">
        <f aca="true" t="shared" si="2" ref="AE87:AE94">V87*$AI$81</f>
        <v>0</v>
      </c>
      <c r="AF87" s="364"/>
      <c r="AG87" s="15"/>
      <c r="AH87" s="14"/>
      <c r="AI87" s="364">
        <f aca="true" t="shared" si="3" ref="AI87:AI95">Z87*$AI$81</f>
        <v>0</v>
      </c>
      <c r="AJ87" s="364"/>
      <c r="AK87" s="15"/>
      <c r="AL87" s="126"/>
      <c r="AM87" s="5"/>
    </row>
    <row r="88" spans="1:39" ht="13.5" thickBot="1">
      <c r="A88" s="127"/>
      <c r="B88" s="4"/>
      <c r="C88" s="483"/>
      <c r="D88" s="483"/>
      <c r="E88" s="483"/>
      <c r="F88" s="483"/>
      <c r="G88" s="483"/>
      <c r="H88" s="7"/>
      <c r="I88" s="7"/>
      <c r="J88" s="7"/>
      <c r="K88" s="7"/>
      <c r="L88" s="7"/>
      <c r="M88" s="585">
        <v>170101</v>
      </c>
      <c r="N88" s="585"/>
      <c r="O88" s="586"/>
      <c r="P88" s="44" t="s">
        <v>83</v>
      </c>
      <c r="Q88" s="18"/>
      <c r="R88" s="18"/>
      <c r="S88" s="18"/>
      <c r="T88" s="19"/>
      <c r="U88" s="16"/>
      <c r="V88" s="328">
        <v>0.5253</v>
      </c>
      <c r="W88" s="328"/>
      <c r="X88" s="328"/>
      <c r="Y88" s="17"/>
      <c r="Z88" s="484">
        <v>0.711</v>
      </c>
      <c r="AA88" s="485"/>
      <c r="AB88" s="485"/>
      <c r="AC88" s="17"/>
      <c r="AD88" s="16"/>
      <c r="AE88" s="331">
        <f t="shared" si="2"/>
        <v>0</v>
      </c>
      <c r="AF88" s="331"/>
      <c r="AG88" s="17"/>
      <c r="AH88" s="16"/>
      <c r="AI88" s="331">
        <f t="shared" si="3"/>
        <v>0</v>
      </c>
      <c r="AJ88" s="331"/>
      <c r="AK88" s="17"/>
      <c r="AL88" s="126"/>
      <c r="AM88" s="5"/>
    </row>
    <row r="89" spans="1:39" ht="13.5" thickBot="1">
      <c r="A89" s="127"/>
      <c r="B89" s="4"/>
      <c r="C89" s="7"/>
      <c r="D89" s="7"/>
      <c r="E89" s="7"/>
      <c r="F89" s="7"/>
      <c r="G89" s="7"/>
      <c r="H89" s="7"/>
      <c r="I89" s="7"/>
      <c r="J89" s="7"/>
      <c r="K89" s="7"/>
      <c r="L89" s="7"/>
      <c r="M89" s="585">
        <v>170802</v>
      </c>
      <c r="N89" s="585"/>
      <c r="O89" s="586"/>
      <c r="P89" s="44" t="s">
        <v>9</v>
      </c>
      <c r="Q89" s="18"/>
      <c r="R89" s="18"/>
      <c r="S89" s="18"/>
      <c r="T89" s="19"/>
      <c r="U89" s="16"/>
      <c r="V89" s="328">
        <v>0.0347</v>
      </c>
      <c r="W89" s="328"/>
      <c r="X89" s="328"/>
      <c r="Y89" s="17"/>
      <c r="Z89" s="329">
        <v>0.051</v>
      </c>
      <c r="AA89" s="330"/>
      <c r="AB89" s="330"/>
      <c r="AC89" s="17"/>
      <c r="AD89" s="16"/>
      <c r="AE89" s="331">
        <f t="shared" si="2"/>
        <v>0</v>
      </c>
      <c r="AF89" s="331"/>
      <c r="AG89" s="17"/>
      <c r="AH89" s="16"/>
      <c r="AI89" s="331">
        <f t="shared" si="3"/>
        <v>0</v>
      </c>
      <c r="AJ89" s="331"/>
      <c r="AK89" s="17"/>
      <c r="AL89" s="126"/>
      <c r="AM89" s="5"/>
    </row>
    <row r="90" spans="1:39" ht="13.5" thickBot="1">
      <c r="A90" s="127"/>
      <c r="B90" s="4"/>
      <c r="C90" s="7"/>
      <c r="D90" s="7"/>
      <c r="E90" s="7"/>
      <c r="F90" s="7"/>
      <c r="G90" s="7"/>
      <c r="H90" s="7"/>
      <c r="I90" s="7"/>
      <c r="J90" s="7"/>
      <c r="K90" s="7"/>
      <c r="L90" s="7"/>
      <c r="M90" s="585">
        <v>170407</v>
      </c>
      <c r="N90" s="585"/>
      <c r="O90" s="586"/>
      <c r="P90" s="44" t="s">
        <v>10</v>
      </c>
      <c r="Q90" s="18"/>
      <c r="R90" s="18"/>
      <c r="S90" s="18"/>
      <c r="T90" s="19"/>
      <c r="U90" s="16"/>
      <c r="V90" s="328">
        <v>0.0036</v>
      </c>
      <c r="W90" s="328"/>
      <c r="X90" s="328"/>
      <c r="Y90" s="17"/>
      <c r="Z90" s="329">
        <v>0.016</v>
      </c>
      <c r="AA90" s="330"/>
      <c r="AB90" s="330"/>
      <c r="AC90" s="17"/>
      <c r="AD90" s="16"/>
      <c r="AE90" s="331">
        <f t="shared" si="2"/>
        <v>0</v>
      </c>
      <c r="AF90" s="331"/>
      <c r="AG90" s="17"/>
      <c r="AH90" s="16"/>
      <c r="AI90" s="331">
        <f t="shared" si="3"/>
        <v>0</v>
      </c>
      <c r="AJ90" s="331"/>
      <c r="AK90" s="17"/>
      <c r="AL90" s="126"/>
      <c r="AM90" s="5"/>
    </row>
    <row r="91" spans="1:39" ht="13.5" thickBot="1">
      <c r="A91" s="127"/>
      <c r="B91" s="4"/>
      <c r="C91" s="7"/>
      <c r="D91" s="7"/>
      <c r="E91" s="7"/>
      <c r="F91" s="7"/>
      <c r="G91" s="7"/>
      <c r="H91" s="7"/>
      <c r="I91" s="7"/>
      <c r="J91" s="7"/>
      <c r="K91" s="7"/>
      <c r="L91" s="7"/>
      <c r="M91" s="585">
        <v>170201</v>
      </c>
      <c r="N91" s="585"/>
      <c r="O91" s="586"/>
      <c r="P91" s="44" t="s">
        <v>11</v>
      </c>
      <c r="Q91" s="18"/>
      <c r="R91" s="18"/>
      <c r="S91" s="18"/>
      <c r="T91" s="19"/>
      <c r="U91" s="16"/>
      <c r="V91" s="328">
        <v>0.0047</v>
      </c>
      <c r="W91" s="328"/>
      <c r="X91" s="328"/>
      <c r="Y91" s="17"/>
      <c r="Z91" s="473">
        <v>0.0017</v>
      </c>
      <c r="AA91" s="474"/>
      <c r="AB91" s="474"/>
      <c r="AC91" s="17"/>
      <c r="AD91" s="16"/>
      <c r="AE91" s="331">
        <f t="shared" si="2"/>
        <v>0</v>
      </c>
      <c r="AF91" s="331"/>
      <c r="AG91" s="17"/>
      <c r="AH91" s="16"/>
      <c r="AI91" s="331">
        <f t="shared" si="3"/>
        <v>0</v>
      </c>
      <c r="AJ91" s="331"/>
      <c r="AK91" s="17"/>
      <c r="AL91" s="126"/>
      <c r="AM91" s="5"/>
    </row>
    <row r="92" spans="1:39" ht="13.5" thickBot="1">
      <c r="A92" s="127"/>
      <c r="B92" s="4"/>
      <c r="C92" s="7"/>
      <c r="D92" s="7"/>
      <c r="E92" s="7"/>
      <c r="F92" s="7"/>
      <c r="G92" s="7"/>
      <c r="H92" s="7"/>
      <c r="I92" s="7"/>
      <c r="J92" s="7"/>
      <c r="K92" s="7"/>
      <c r="L92" s="7"/>
      <c r="M92" s="585">
        <v>170202</v>
      </c>
      <c r="N92" s="585"/>
      <c r="O92" s="586"/>
      <c r="P92" s="44" t="s">
        <v>12</v>
      </c>
      <c r="Q92" s="18"/>
      <c r="R92" s="18"/>
      <c r="S92" s="18"/>
      <c r="T92" s="19"/>
      <c r="U92" s="16"/>
      <c r="V92" s="328">
        <v>0.001</v>
      </c>
      <c r="W92" s="328"/>
      <c r="X92" s="328"/>
      <c r="Y92" s="17"/>
      <c r="Z92" s="329">
        <v>0.0016</v>
      </c>
      <c r="AA92" s="330"/>
      <c r="AB92" s="330"/>
      <c r="AC92" s="17"/>
      <c r="AD92" s="16"/>
      <c r="AE92" s="331">
        <f t="shared" si="2"/>
        <v>0</v>
      </c>
      <c r="AF92" s="331"/>
      <c r="AG92" s="17"/>
      <c r="AH92" s="16"/>
      <c r="AI92" s="331">
        <f t="shared" si="3"/>
        <v>0</v>
      </c>
      <c r="AJ92" s="331"/>
      <c r="AK92" s="17"/>
      <c r="AL92" s="126"/>
      <c r="AM92" s="5"/>
    </row>
    <row r="93" spans="1:39" ht="13.5" thickBot="1">
      <c r="A93" s="127"/>
      <c r="B93" s="4"/>
      <c r="C93" s="7"/>
      <c r="D93" s="7"/>
      <c r="E93" s="7"/>
      <c r="F93" s="7"/>
      <c r="G93" s="7"/>
      <c r="H93" s="7"/>
      <c r="I93" s="7"/>
      <c r="J93" s="7"/>
      <c r="K93" s="7"/>
      <c r="L93" s="7"/>
      <c r="M93" s="585">
        <v>170203</v>
      </c>
      <c r="N93" s="585"/>
      <c r="O93" s="586"/>
      <c r="P93" s="44" t="s">
        <v>13</v>
      </c>
      <c r="Q93" s="18"/>
      <c r="R93" s="18"/>
      <c r="S93" s="18"/>
      <c r="T93" s="19"/>
      <c r="U93" s="16"/>
      <c r="V93" s="328">
        <v>0.0007</v>
      </c>
      <c r="W93" s="328"/>
      <c r="X93" s="328"/>
      <c r="Y93" s="17"/>
      <c r="Z93" s="329">
        <v>0.0008</v>
      </c>
      <c r="AA93" s="330"/>
      <c r="AB93" s="330"/>
      <c r="AC93" s="17"/>
      <c r="AD93" s="16"/>
      <c r="AE93" s="331">
        <f t="shared" si="2"/>
        <v>0</v>
      </c>
      <c r="AF93" s="331"/>
      <c r="AG93" s="17"/>
      <c r="AH93" s="16"/>
      <c r="AI93" s="331">
        <f t="shared" si="3"/>
        <v>0</v>
      </c>
      <c r="AJ93" s="331"/>
      <c r="AK93" s="17"/>
      <c r="AL93" s="126"/>
      <c r="AM93" s="5"/>
    </row>
    <row r="94" spans="1:39" ht="13.5" thickBot="1">
      <c r="A94" s="127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576">
        <v>170302</v>
      </c>
      <c r="N94" s="576"/>
      <c r="O94" s="588"/>
      <c r="P94" s="44" t="s">
        <v>82</v>
      </c>
      <c r="Q94" s="18"/>
      <c r="R94" s="18"/>
      <c r="S94" s="18"/>
      <c r="T94" s="19"/>
      <c r="U94" s="16"/>
      <c r="V94" s="328">
        <v>0.0012</v>
      </c>
      <c r="W94" s="328"/>
      <c r="X94" s="472"/>
      <c r="Y94" s="17"/>
      <c r="Z94" s="329">
        <v>0.0009</v>
      </c>
      <c r="AA94" s="330"/>
      <c r="AB94" s="330"/>
      <c r="AC94" s="17"/>
      <c r="AD94" s="16"/>
      <c r="AE94" s="331">
        <f t="shared" si="2"/>
        <v>0</v>
      </c>
      <c r="AF94" s="331"/>
      <c r="AG94" s="17"/>
      <c r="AH94" s="16"/>
      <c r="AI94" s="331">
        <f t="shared" si="3"/>
        <v>0</v>
      </c>
      <c r="AJ94" s="331"/>
      <c r="AK94" s="17"/>
      <c r="AL94" s="126"/>
      <c r="AM94" s="5"/>
    </row>
    <row r="95" spans="1:39" ht="13.5" thickBot="1">
      <c r="A95" s="127"/>
      <c r="B95" s="4"/>
      <c r="C95" s="7"/>
      <c r="D95" s="7"/>
      <c r="E95" s="7"/>
      <c r="F95" s="7"/>
      <c r="G95" s="7"/>
      <c r="H95" s="7"/>
      <c r="I95" s="7"/>
      <c r="J95" s="7"/>
      <c r="K95" s="7"/>
      <c r="L95" s="7"/>
      <c r="M95" s="585">
        <v>170904</v>
      </c>
      <c r="N95" s="577"/>
      <c r="O95" s="578"/>
      <c r="P95" s="44" t="s">
        <v>17</v>
      </c>
      <c r="Q95" s="18"/>
      <c r="R95" s="18"/>
      <c r="S95" s="18"/>
      <c r="T95" s="19"/>
      <c r="U95" s="20"/>
      <c r="V95" s="356">
        <v>0.0153</v>
      </c>
      <c r="W95" s="356"/>
      <c r="X95" s="356"/>
      <c r="Y95" s="21"/>
      <c r="Z95" s="469">
        <v>0.009</v>
      </c>
      <c r="AA95" s="470"/>
      <c r="AB95" s="470"/>
      <c r="AC95" s="21"/>
      <c r="AD95" s="303"/>
      <c r="AE95" s="331">
        <f>V95*$AI$81</f>
        <v>0</v>
      </c>
      <c r="AF95" s="331"/>
      <c r="AG95" s="304"/>
      <c r="AH95" s="20"/>
      <c r="AI95" s="471">
        <f t="shared" si="3"/>
        <v>0</v>
      </c>
      <c r="AJ95" s="471"/>
      <c r="AK95" s="21"/>
      <c r="AL95" s="126"/>
      <c r="AM95" s="5"/>
    </row>
    <row r="96" spans="1:38" ht="13.5" thickBot="1">
      <c r="A96" s="17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7"/>
      <c r="O96" s="164"/>
      <c r="P96" s="48" t="s">
        <v>16</v>
      </c>
      <c r="Q96" s="49"/>
      <c r="R96" s="49"/>
      <c r="S96" s="49"/>
      <c r="T96" s="50"/>
      <c r="U96" s="51"/>
      <c r="V96" s="338">
        <f>SUM(V87:X95)</f>
        <v>0.969</v>
      </c>
      <c r="W96" s="338"/>
      <c r="X96" s="338"/>
      <c r="Y96" s="52"/>
      <c r="Z96" s="475">
        <f>SUM(Z87:AB95)</f>
        <v>1.1299999999999997</v>
      </c>
      <c r="AA96" s="476"/>
      <c r="AB96" s="476"/>
      <c r="AC96" s="477"/>
      <c r="AD96" s="51"/>
      <c r="AE96" s="478">
        <f>SUM(AD87:AG95)</f>
        <v>0</v>
      </c>
      <c r="AF96" s="479"/>
      <c r="AG96" s="480"/>
      <c r="AH96" s="481">
        <f>SUM(AI87:AJ95)</f>
        <v>0</v>
      </c>
      <c r="AI96" s="476"/>
      <c r="AJ96" s="476"/>
      <c r="AK96" s="482"/>
      <c r="AL96" s="100"/>
    </row>
    <row r="97" spans="1:39" ht="15" thickTop="1">
      <c r="A97" s="172"/>
      <c r="B97" s="23"/>
      <c r="C97" s="3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7"/>
      <c r="AA97" s="7"/>
      <c r="AB97" s="7"/>
      <c r="AC97" s="7"/>
      <c r="AD97" s="7"/>
      <c r="AE97" s="7"/>
      <c r="AF97" s="7"/>
      <c r="AG97" s="7"/>
      <c r="AH97" s="90"/>
      <c r="AI97" s="152"/>
      <c r="AJ97" s="152"/>
      <c r="AK97" s="4"/>
      <c r="AL97" s="126"/>
      <c r="AM97" s="5"/>
    </row>
    <row r="98" spans="1:39" ht="12.75">
      <c r="A98" s="172"/>
      <c r="B98" s="4" t="s">
        <v>61</v>
      </c>
      <c r="C98" s="7"/>
      <c r="D98" s="7"/>
      <c r="E98" s="7"/>
      <c r="F98" s="7"/>
      <c r="G98" s="73"/>
      <c r="H98" s="73"/>
      <c r="I98" s="73"/>
      <c r="J98" s="73"/>
      <c r="K98" s="73"/>
      <c r="L98" s="73"/>
      <c r="M98" s="73"/>
      <c r="N98" s="73"/>
      <c r="O98" s="73"/>
      <c r="P98" s="74"/>
      <c r="Q98" s="74"/>
      <c r="R98" s="74"/>
      <c r="S98" s="74"/>
      <c r="T98" s="74"/>
      <c r="U98" s="73"/>
      <c r="V98" s="75"/>
      <c r="W98" s="75"/>
      <c r="X98" s="75"/>
      <c r="Y98" s="73"/>
      <c r="Z98" s="76"/>
      <c r="AA98" s="76"/>
      <c r="AB98" s="76"/>
      <c r="AC98" s="73"/>
      <c r="AD98" s="73"/>
      <c r="AE98" s="77"/>
      <c r="AF98" s="77"/>
      <c r="AG98" s="78"/>
      <c r="AH98" s="79"/>
      <c r="AI98" s="80"/>
      <c r="AJ98" s="80"/>
      <c r="AK98" s="4"/>
      <c r="AL98" s="126"/>
      <c r="AM98" s="5"/>
    </row>
    <row r="99" spans="1:39" ht="12.75">
      <c r="A99" s="172"/>
      <c r="B99" s="4"/>
      <c r="C99" s="7"/>
      <c r="D99" s="7"/>
      <c r="E99" s="7"/>
      <c r="F99" s="7"/>
      <c r="G99" s="73"/>
      <c r="H99" s="73"/>
      <c r="I99" s="73"/>
      <c r="J99" s="73"/>
      <c r="K99" s="73"/>
      <c r="L99" s="73"/>
      <c r="M99" s="73"/>
      <c r="N99" s="73"/>
      <c r="O99" s="73"/>
      <c r="P99" s="74"/>
      <c r="Q99" s="74"/>
      <c r="R99" s="74"/>
      <c r="S99" s="74"/>
      <c r="T99" s="74"/>
      <c r="U99" s="73"/>
      <c r="V99" s="75"/>
      <c r="W99" s="75"/>
      <c r="X99" s="75"/>
      <c r="Y99" s="73"/>
      <c r="Z99" s="76"/>
      <c r="AA99" s="76"/>
      <c r="AB99" s="76"/>
      <c r="AC99" s="73"/>
      <c r="AD99" s="73"/>
      <c r="AE99" s="77"/>
      <c r="AF99" s="77"/>
      <c r="AG99" s="78"/>
      <c r="AH99" s="79"/>
      <c r="AI99" s="80"/>
      <c r="AJ99" s="80"/>
      <c r="AK99" s="4"/>
      <c r="AL99" s="126"/>
      <c r="AM99" s="5"/>
    </row>
    <row r="100" spans="1:39" ht="13.5" thickBot="1">
      <c r="A100" s="163"/>
      <c r="B100" s="146"/>
      <c r="C100" s="173"/>
      <c r="D100" s="173"/>
      <c r="E100" s="173"/>
      <c r="F100" s="173"/>
      <c r="G100" s="174"/>
      <c r="H100" s="174"/>
      <c r="I100" s="174"/>
      <c r="J100" s="174"/>
      <c r="K100" s="174"/>
      <c r="L100" s="174"/>
      <c r="M100" s="174"/>
      <c r="N100" s="174"/>
      <c r="O100" s="174"/>
      <c r="P100" s="175"/>
      <c r="Q100" s="175"/>
      <c r="R100" s="175"/>
      <c r="S100" s="175"/>
      <c r="T100" s="175"/>
      <c r="U100" s="174"/>
      <c r="V100" s="176"/>
      <c r="W100" s="176"/>
      <c r="X100" s="176"/>
      <c r="Y100" s="174"/>
      <c r="Z100" s="177"/>
      <c r="AA100" s="177"/>
      <c r="AB100" s="177"/>
      <c r="AC100" s="174"/>
      <c r="AD100" s="174"/>
      <c r="AE100" s="178"/>
      <c r="AF100" s="178"/>
      <c r="AG100" s="179"/>
      <c r="AH100" s="180"/>
      <c r="AI100" s="181"/>
      <c r="AJ100" s="181"/>
      <c r="AK100" s="146"/>
      <c r="AL100" s="147"/>
      <c r="AM100" s="5"/>
    </row>
    <row r="101" spans="1:39" ht="15.75" thickBot="1" thickTop="1">
      <c r="A101" s="23"/>
      <c r="B101" s="23"/>
      <c r="C101" s="34"/>
      <c r="D101" s="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7"/>
      <c r="AA101" s="7"/>
      <c r="AB101" s="7"/>
      <c r="AC101" s="7"/>
      <c r="AD101" s="7"/>
      <c r="AE101" s="7"/>
      <c r="AF101" s="7"/>
      <c r="AG101" s="7"/>
      <c r="AH101" s="90"/>
      <c r="AI101" s="152"/>
      <c r="AJ101" s="152"/>
      <c r="AK101" s="5"/>
      <c r="AL101" s="5"/>
      <c r="AM101" s="5"/>
    </row>
    <row r="102" spans="1:39" ht="14.25">
      <c r="A102" s="370" t="s">
        <v>64</v>
      </c>
      <c r="B102" s="371"/>
      <c r="C102" s="34"/>
      <c r="D102" s="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21" t="s">
        <v>88</v>
      </c>
      <c r="AA102" s="122"/>
      <c r="AB102" s="122"/>
      <c r="AC102" s="122"/>
      <c r="AD102" s="122"/>
      <c r="AE102" s="122"/>
      <c r="AF102" s="122"/>
      <c r="AG102" s="122"/>
      <c r="AH102" s="148"/>
      <c r="AI102" s="357">
        <v>0</v>
      </c>
      <c r="AJ102" s="358"/>
      <c r="AK102" s="5"/>
      <c r="AL102" s="5"/>
      <c r="AM102" s="5"/>
    </row>
    <row r="103" spans="1:39" ht="15" thickBot="1">
      <c r="A103" s="372"/>
      <c r="B103" s="373"/>
      <c r="C103" s="34" t="s">
        <v>95</v>
      </c>
      <c r="D103" s="5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23" t="s">
        <v>81</v>
      </c>
      <c r="AA103" s="124"/>
      <c r="AB103" s="124"/>
      <c r="AC103" s="124"/>
      <c r="AD103" s="124"/>
      <c r="AE103" s="124"/>
      <c r="AF103" s="124"/>
      <c r="AG103" s="124"/>
      <c r="AH103" s="125"/>
      <c r="AI103" s="359"/>
      <c r="AJ103" s="360"/>
      <c r="AK103" s="5"/>
      <c r="AL103" s="5"/>
      <c r="AM103" s="5"/>
    </row>
    <row r="104" spans="1:39" ht="15" thickBot="1">
      <c r="A104" s="4"/>
      <c r="B104" s="3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ht="15" thickTop="1">
      <c r="A105" s="6"/>
      <c r="B105" s="9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546" t="s">
        <v>144</v>
      </c>
      <c r="N105" s="546"/>
      <c r="O105" s="589"/>
      <c r="P105" s="36" t="s">
        <v>14</v>
      </c>
      <c r="Q105" s="37"/>
      <c r="R105" s="37"/>
      <c r="S105" s="37"/>
      <c r="T105" s="38"/>
      <c r="U105" s="39"/>
      <c r="V105" s="37" t="s">
        <v>5</v>
      </c>
      <c r="W105" s="37"/>
      <c r="X105" s="37"/>
      <c r="Y105" s="38"/>
      <c r="Z105" s="39" t="s">
        <v>15</v>
      </c>
      <c r="AA105" s="37"/>
      <c r="AB105" s="37"/>
      <c r="AC105" s="38"/>
      <c r="AD105" s="39"/>
      <c r="AE105" s="37" t="s">
        <v>6</v>
      </c>
      <c r="AF105" s="37"/>
      <c r="AG105" s="38"/>
      <c r="AH105" s="40"/>
      <c r="AI105" s="41" t="s">
        <v>7</v>
      </c>
      <c r="AJ105" s="41"/>
      <c r="AK105" s="42"/>
      <c r="AL105" s="6"/>
      <c r="AM105" s="5"/>
    </row>
    <row r="106" spans="1:39" ht="14.25" thickBo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152"/>
      <c r="N106" s="187"/>
      <c r="O106" s="187"/>
      <c r="P106" s="43"/>
      <c r="Q106" s="9"/>
      <c r="R106" s="9"/>
      <c r="S106" s="9"/>
      <c r="T106" s="10"/>
      <c r="U106" s="340" t="s">
        <v>35</v>
      </c>
      <c r="V106" s="341"/>
      <c r="W106" s="341"/>
      <c r="X106" s="341"/>
      <c r="Y106" s="342"/>
      <c r="Z106" s="340" t="s">
        <v>30</v>
      </c>
      <c r="AA106" s="341"/>
      <c r="AB106" s="341"/>
      <c r="AC106" s="342"/>
      <c r="AD106" s="340" t="s">
        <v>27</v>
      </c>
      <c r="AE106" s="341"/>
      <c r="AF106" s="341"/>
      <c r="AG106" s="342"/>
      <c r="AH106" s="361" t="s">
        <v>34</v>
      </c>
      <c r="AI106" s="362"/>
      <c r="AJ106" s="362"/>
      <c r="AK106" s="363"/>
      <c r="AL106" s="6"/>
      <c r="AM106" s="5"/>
    </row>
    <row r="107" spans="1:39" ht="13.5" thickBo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152"/>
      <c r="N107" s="187"/>
      <c r="O107" s="187"/>
      <c r="P107" s="43"/>
      <c r="Q107" s="9"/>
      <c r="R107" s="9"/>
      <c r="S107" s="9"/>
      <c r="T107" s="10"/>
      <c r="U107" s="81"/>
      <c r="V107" s="90"/>
      <c r="W107" s="90"/>
      <c r="X107" s="90"/>
      <c r="Y107" s="150"/>
      <c r="Z107" s="81"/>
      <c r="AA107" s="90"/>
      <c r="AB107" s="90"/>
      <c r="AC107" s="150"/>
      <c r="AD107" s="81"/>
      <c r="AE107" s="90"/>
      <c r="AF107" s="90"/>
      <c r="AG107" s="150"/>
      <c r="AH107" s="89"/>
      <c r="AI107" s="90"/>
      <c r="AJ107" s="90"/>
      <c r="AK107" s="151"/>
      <c r="AL107" s="6"/>
      <c r="AM107" s="5"/>
    </row>
    <row r="108" spans="1:39" ht="13.5" thickBo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590">
        <v>170102</v>
      </c>
      <c r="N108" s="577"/>
      <c r="O108" s="578"/>
      <c r="P108" s="44" t="s">
        <v>8</v>
      </c>
      <c r="Q108" s="18"/>
      <c r="R108" s="18"/>
      <c r="S108" s="18"/>
      <c r="T108" s="19"/>
      <c r="U108" s="14"/>
      <c r="V108" s="343">
        <v>0.527</v>
      </c>
      <c r="W108" s="343"/>
      <c r="X108" s="343"/>
      <c r="Y108" s="15"/>
      <c r="Z108" s="344">
        <v>0.558</v>
      </c>
      <c r="AA108" s="345"/>
      <c r="AB108" s="345"/>
      <c r="AC108" s="15"/>
      <c r="AD108" s="14"/>
      <c r="AE108" s="364">
        <f aca="true" t="shared" si="4" ref="AE108:AE114">V108*$AI$102</f>
        <v>0</v>
      </c>
      <c r="AF108" s="364"/>
      <c r="AG108" s="15"/>
      <c r="AH108" s="14"/>
      <c r="AI108" s="364">
        <f aca="true" t="shared" si="5" ref="AI108:AI114">Z108*$AI$102</f>
        <v>0</v>
      </c>
      <c r="AJ108" s="364"/>
      <c r="AK108" s="15"/>
      <c r="AL108" s="6"/>
      <c r="AM108" s="5"/>
    </row>
    <row r="109" spans="1:39" ht="13.5" thickBot="1">
      <c r="A109" s="6"/>
      <c r="B109" s="6"/>
      <c r="C109" s="404"/>
      <c r="D109" s="404"/>
      <c r="E109" s="404"/>
      <c r="F109" s="404"/>
      <c r="G109" s="404"/>
      <c r="H109" s="13"/>
      <c r="I109" s="13"/>
      <c r="J109" s="13"/>
      <c r="K109" s="13"/>
      <c r="L109" s="13"/>
      <c r="M109" s="584">
        <v>170101</v>
      </c>
      <c r="N109" s="584"/>
      <c r="O109" s="591"/>
      <c r="P109" s="44" t="s">
        <v>83</v>
      </c>
      <c r="Q109" s="18"/>
      <c r="R109" s="18"/>
      <c r="S109" s="18"/>
      <c r="T109" s="19"/>
      <c r="U109" s="16"/>
      <c r="V109" s="328">
        <v>0.255</v>
      </c>
      <c r="W109" s="328"/>
      <c r="X109" s="328"/>
      <c r="Y109" s="17"/>
      <c r="Z109" s="329">
        <v>0.345</v>
      </c>
      <c r="AA109" s="330"/>
      <c r="AB109" s="330"/>
      <c r="AC109" s="17"/>
      <c r="AD109" s="16"/>
      <c r="AE109" s="331">
        <f t="shared" si="4"/>
        <v>0</v>
      </c>
      <c r="AF109" s="331"/>
      <c r="AG109" s="17"/>
      <c r="AH109" s="16"/>
      <c r="AI109" s="331">
        <f t="shared" si="5"/>
        <v>0</v>
      </c>
      <c r="AJ109" s="331"/>
      <c r="AK109" s="17"/>
      <c r="AL109" s="6"/>
      <c r="AM109" s="5"/>
    </row>
    <row r="110" spans="1:39" ht="13.5" thickBot="1">
      <c r="A110" s="6"/>
      <c r="B110" s="6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584">
        <v>170802</v>
      </c>
      <c r="N110" s="584"/>
      <c r="O110" s="591"/>
      <c r="P110" s="44" t="s">
        <v>9</v>
      </c>
      <c r="Q110" s="18"/>
      <c r="R110" s="18"/>
      <c r="S110" s="18"/>
      <c r="T110" s="19"/>
      <c r="U110" s="16"/>
      <c r="V110" s="328">
        <v>0.024</v>
      </c>
      <c r="W110" s="328"/>
      <c r="X110" s="328"/>
      <c r="Y110" s="17"/>
      <c r="Z110" s="329">
        <v>0.035</v>
      </c>
      <c r="AA110" s="330"/>
      <c r="AB110" s="330"/>
      <c r="AC110" s="17"/>
      <c r="AD110" s="16"/>
      <c r="AE110" s="331">
        <f t="shared" si="4"/>
        <v>0</v>
      </c>
      <c r="AF110" s="331"/>
      <c r="AG110" s="17"/>
      <c r="AH110" s="16"/>
      <c r="AI110" s="331">
        <f t="shared" si="5"/>
        <v>0</v>
      </c>
      <c r="AJ110" s="331"/>
      <c r="AK110" s="17"/>
      <c r="AL110" s="6"/>
      <c r="AM110" s="5"/>
    </row>
    <row r="111" spans="1:39" ht="13.5" thickBot="1">
      <c r="A111" s="6"/>
      <c r="B111" s="6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584">
        <v>170407</v>
      </c>
      <c r="N111" s="584"/>
      <c r="O111" s="591"/>
      <c r="P111" s="44" t="s">
        <v>10</v>
      </c>
      <c r="Q111" s="18"/>
      <c r="R111" s="18"/>
      <c r="S111" s="18"/>
      <c r="T111" s="19"/>
      <c r="U111" s="16"/>
      <c r="V111" s="328">
        <v>0.0017</v>
      </c>
      <c r="W111" s="328"/>
      <c r="X111" s="328"/>
      <c r="Y111" s="17"/>
      <c r="Z111" s="329">
        <v>0.0078</v>
      </c>
      <c r="AA111" s="330"/>
      <c r="AB111" s="330"/>
      <c r="AC111" s="17"/>
      <c r="AD111" s="16"/>
      <c r="AE111" s="331">
        <f t="shared" si="4"/>
        <v>0</v>
      </c>
      <c r="AF111" s="331"/>
      <c r="AG111" s="17"/>
      <c r="AH111" s="16"/>
      <c r="AI111" s="331">
        <f t="shared" si="5"/>
        <v>0</v>
      </c>
      <c r="AJ111" s="331"/>
      <c r="AK111" s="17"/>
      <c r="AL111" s="6"/>
      <c r="AM111" s="5"/>
    </row>
    <row r="112" spans="1:39" ht="13.5" thickBot="1">
      <c r="A112" s="6"/>
      <c r="B112" s="6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584">
        <v>170201</v>
      </c>
      <c r="N112" s="584"/>
      <c r="O112" s="591"/>
      <c r="P112" s="44" t="s">
        <v>11</v>
      </c>
      <c r="Q112" s="18"/>
      <c r="R112" s="18"/>
      <c r="S112" s="18"/>
      <c r="T112" s="19"/>
      <c r="U112" s="16"/>
      <c r="V112" s="328">
        <v>0.0644</v>
      </c>
      <c r="W112" s="328"/>
      <c r="X112" s="328"/>
      <c r="Y112" s="17"/>
      <c r="Z112" s="473">
        <v>0.023</v>
      </c>
      <c r="AA112" s="474"/>
      <c r="AB112" s="474"/>
      <c r="AC112" s="17"/>
      <c r="AD112" s="16"/>
      <c r="AE112" s="331">
        <f t="shared" si="4"/>
        <v>0</v>
      </c>
      <c r="AF112" s="331"/>
      <c r="AG112" s="17"/>
      <c r="AH112" s="16"/>
      <c r="AI112" s="331">
        <f t="shared" si="5"/>
        <v>0</v>
      </c>
      <c r="AJ112" s="331"/>
      <c r="AK112" s="17"/>
      <c r="AL112" s="6"/>
      <c r="AM112" s="5"/>
    </row>
    <row r="113" spans="1:39" ht="13.5" thickBot="1">
      <c r="A113" s="6"/>
      <c r="B113" s="6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584">
        <v>170202</v>
      </c>
      <c r="N113" s="584"/>
      <c r="O113" s="591"/>
      <c r="P113" s="44" t="s">
        <v>12</v>
      </c>
      <c r="Q113" s="18"/>
      <c r="R113" s="18"/>
      <c r="S113" s="18"/>
      <c r="T113" s="19"/>
      <c r="U113" s="16"/>
      <c r="V113" s="328">
        <v>0.0005</v>
      </c>
      <c r="W113" s="328"/>
      <c r="X113" s="328"/>
      <c r="Y113" s="17"/>
      <c r="Z113" s="329">
        <v>0.0008</v>
      </c>
      <c r="AA113" s="330"/>
      <c r="AB113" s="330"/>
      <c r="AC113" s="17"/>
      <c r="AD113" s="16"/>
      <c r="AE113" s="331">
        <f t="shared" si="4"/>
        <v>0</v>
      </c>
      <c r="AF113" s="331"/>
      <c r="AG113" s="17"/>
      <c r="AH113" s="16"/>
      <c r="AI113" s="331">
        <f t="shared" si="5"/>
        <v>0</v>
      </c>
      <c r="AJ113" s="331"/>
      <c r="AK113" s="17"/>
      <c r="AL113" s="6"/>
      <c r="AM113" s="5"/>
    </row>
    <row r="114" spans="1:39" ht="13.5" thickBot="1">
      <c r="A114" s="6"/>
      <c r="B114" s="6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584">
        <v>170203</v>
      </c>
      <c r="N114" s="584"/>
      <c r="O114" s="591"/>
      <c r="P114" s="44" t="s">
        <v>13</v>
      </c>
      <c r="Q114" s="18"/>
      <c r="R114" s="18"/>
      <c r="S114" s="18"/>
      <c r="T114" s="19"/>
      <c r="U114" s="16"/>
      <c r="V114" s="328">
        <v>0.0004</v>
      </c>
      <c r="W114" s="328"/>
      <c r="X114" s="328"/>
      <c r="Y114" s="17"/>
      <c r="Z114" s="329">
        <v>0.0004</v>
      </c>
      <c r="AA114" s="330"/>
      <c r="AB114" s="330"/>
      <c r="AC114" s="17"/>
      <c r="AD114" s="16"/>
      <c r="AE114" s="331">
        <f t="shared" si="4"/>
        <v>0</v>
      </c>
      <c r="AF114" s="331"/>
      <c r="AG114" s="17"/>
      <c r="AH114" s="16"/>
      <c r="AI114" s="331">
        <f t="shared" si="5"/>
        <v>0</v>
      </c>
      <c r="AJ114" s="331"/>
      <c r="AK114" s="17"/>
      <c r="AL114" s="6"/>
      <c r="AM114" s="5"/>
    </row>
    <row r="115" spans="1:39" ht="13.5" thickBo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92"/>
      <c r="N115" s="592"/>
      <c r="O115" s="588"/>
      <c r="P115" s="44" t="s">
        <v>82</v>
      </c>
      <c r="Q115" s="18"/>
      <c r="R115" s="18"/>
      <c r="S115" s="18"/>
      <c r="T115" s="19"/>
      <c r="U115" s="16"/>
      <c r="V115" s="328" t="s">
        <v>22</v>
      </c>
      <c r="W115" s="328"/>
      <c r="X115" s="472"/>
      <c r="Y115" s="17"/>
      <c r="Z115" s="329" t="s">
        <v>22</v>
      </c>
      <c r="AA115" s="330"/>
      <c r="AB115" s="330"/>
      <c r="AC115" s="17"/>
      <c r="AD115" s="16"/>
      <c r="AE115" s="331"/>
      <c r="AF115" s="331"/>
      <c r="AG115" s="17"/>
      <c r="AH115" s="16"/>
      <c r="AI115" s="331"/>
      <c r="AJ115" s="331"/>
      <c r="AK115" s="17"/>
      <c r="AL115" s="5"/>
      <c r="AM115" s="5"/>
    </row>
    <row r="116" spans="1:39" ht="13.5" thickBot="1">
      <c r="A116" s="5"/>
      <c r="B116" s="5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585">
        <v>170904</v>
      </c>
      <c r="N116" s="585"/>
      <c r="O116" s="586"/>
      <c r="P116" s="44" t="s">
        <v>17</v>
      </c>
      <c r="Q116" s="18"/>
      <c r="R116" s="18"/>
      <c r="S116" s="18"/>
      <c r="T116" s="19"/>
      <c r="U116" s="20"/>
      <c r="V116" s="356">
        <v>0.001</v>
      </c>
      <c r="W116" s="356"/>
      <c r="X116" s="356"/>
      <c r="Y116" s="21"/>
      <c r="Z116" s="469">
        <v>0.006</v>
      </c>
      <c r="AA116" s="470"/>
      <c r="AB116" s="470"/>
      <c r="AC116" s="21"/>
      <c r="AD116" s="20"/>
      <c r="AE116" s="471">
        <f>V116*$AI$102</f>
        <v>0</v>
      </c>
      <c r="AF116" s="471"/>
      <c r="AG116" s="21"/>
      <c r="AH116" s="20"/>
      <c r="AI116" s="471">
        <f>Z116*$AI$102</f>
        <v>0</v>
      </c>
      <c r="AJ116" s="471"/>
      <c r="AK116" s="21"/>
      <c r="AL116" s="5"/>
      <c r="AM116" s="5"/>
    </row>
    <row r="117" spans="1:39" ht="13.5" thickBot="1">
      <c r="A117" s="5"/>
      <c r="B117" s="4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48" t="s">
        <v>16</v>
      </c>
      <c r="Q117" s="49"/>
      <c r="R117" s="49"/>
      <c r="S117" s="49"/>
      <c r="T117" s="50"/>
      <c r="U117" s="51"/>
      <c r="V117" s="338">
        <f>SUM(V108:X116)</f>
        <v>0.874</v>
      </c>
      <c r="W117" s="338"/>
      <c r="X117" s="338"/>
      <c r="Y117" s="52"/>
      <c r="Z117" s="354">
        <f>SUM(Z108:AB116)</f>
        <v>0.9760000000000001</v>
      </c>
      <c r="AA117" s="355"/>
      <c r="AB117" s="355"/>
      <c r="AC117" s="52"/>
      <c r="AD117" s="535">
        <f>SUM(AE108:AF116)</f>
        <v>0</v>
      </c>
      <c r="AE117" s="536"/>
      <c r="AF117" s="536"/>
      <c r="AG117" s="537"/>
      <c r="AH117" s="346">
        <f>SUM(AI108:AJ116)</f>
        <v>0</v>
      </c>
      <c r="AI117" s="347"/>
      <c r="AJ117" s="347"/>
      <c r="AK117" s="348"/>
      <c r="AL117" s="5"/>
      <c r="AM117" s="5"/>
    </row>
    <row r="118" spans="1:39" ht="13.5" thickTop="1">
      <c r="A118" s="5"/>
      <c r="B118" s="4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57"/>
      <c r="Q118" s="57"/>
      <c r="R118" s="57"/>
      <c r="S118" s="57"/>
      <c r="T118" s="57"/>
      <c r="U118" s="7"/>
      <c r="V118" s="58"/>
      <c r="W118" s="58"/>
      <c r="X118" s="58"/>
      <c r="Y118" s="7"/>
      <c r="Z118" s="59"/>
      <c r="AA118" s="59"/>
      <c r="AB118" s="59"/>
      <c r="AC118" s="7"/>
      <c r="AD118" s="189"/>
      <c r="AE118" s="90"/>
      <c r="AF118" s="90"/>
      <c r="AG118" s="90"/>
      <c r="AH118" s="191"/>
      <c r="AI118" s="190"/>
      <c r="AJ118" s="190"/>
      <c r="AK118" s="190"/>
      <c r="AL118" s="5"/>
      <c r="AM118" s="5"/>
    </row>
    <row r="119" spans="1:39" ht="12.75">
      <c r="A119" s="5"/>
      <c r="B119" s="4" t="s">
        <v>61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57"/>
      <c r="Q119" s="57"/>
      <c r="R119" s="57"/>
      <c r="S119" s="57"/>
      <c r="T119" s="57"/>
      <c r="U119" s="7"/>
      <c r="V119" s="58"/>
      <c r="W119" s="58"/>
      <c r="X119" s="58"/>
      <c r="Y119" s="7"/>
      <c r="Z119" s="59"/>
      <c r="AA119" s="59"/>
      <c r="AB119" s="59"/>
      <c r="AC119" s="7"/>
      <c r="AD119" s="7"/>
      <c r="AE119" s="60"/>
      <c r="AF119" s="60"/>
      <c r="AG119" s="7"/>
      <c r="AH119" s="61"/>
      <c r="AI119" s="62"/>
      <c r="AJ119" s="62"/>
      <c r="AK119" s="190"/>
      <c r="AL119" s="5"/>
      <c r="AM119" s="5"/>
    </row>
    <row r="120" spans="1:39" ht="12.75">
      <c r="A120" s="5"/>
      <c r="B120" s="4"/>
      <c r="C120" s="7"/>
      <c r="D120" s="7"/>
      <c r="E120" s="7"/>
      <c r="F120" s="7"/>
      <c r="G120" s="73"/>
      <c r="H120" s="73"/>
      <c r="I120" s="73"/>
      <c r="J120" s="73"/>
      <c r="K120" s="73"/>
      <c r="L120" s="73"/>
      <c r="M120" s="73"/>
      <c r="N120" s="73"/>
      <c r="O120" s="73"/>
      <c r="P120" s="74"/>
      <c r="Q120" s="74"/>
      <c r="R120" s="74"/>
      <c r="S120" s="74"/>
      <c r="T120" s="74"/>
      <c r="U120" s="73"/>
      <c r="V120" s="75"/>
      <c r="W120" s="75"/>
      <c r="X120" s="75"/>
      <c r="Y120" s="73"/>
      <c r="Z120" s="76"/>
      <c r="AA120" s="76"/>
      <c r="AB120" s="76"/>
      <c r="AC120" s="73"/>
      <c r="AD120" s="73"/>
      <c r="AE120" s="77"/>
      <c r="AF120" s="77"/>
      <c r="AG120" s="73"/>
      <c r="AH120" s="79"/>
      <c r="AI120" s="80"/>
      <c r="AJ120" s="80"/>
      <c r="AK120" s="190"/>
      <c r="AL120" s="5"/>
      <c r="AM120" s="5"/>
    </row>
    <row r="121" spans="1:39" ht="12.75">
      <c r="A121" s="5"/>
      <c r="B121" s="4"/>
      <c r="C121" s="7"/>
      <c r="D121" s="7"/>
      <c r="E121" s="7"/>
      <c r="F121" s="7"/>
      <c r="G121" s="73"/>
      <c r="H121" s="73"/>
      <c r="I121" s="73"/>
      <c r="J121" s="73"/>
      <c r="K121" s="73"/>
      <c r="L121" s="73"/>
      <c r="M121" s="73"/>
      <c r="N121" s="73"/>
      <c r="O121" s="73"/>
      <c r="P121" s="74"/>
      <c r="Q121" s="74"/>
      <c r="R121" s="74"/>
      <c r="S121" s="74"/>
      <c r="T121" s="74"/>
      <c r="U121" s="73"/>
      <c r="V121" s="75"/>
      <c r="W121" s="75"/>
      <c r="X121" s="75"/>
      <c r="Y121" s="73"/>
      <c r="Z121" s="76"/>
      <c r="AA121" s="76"/>
      <c r="AB121" s="76"/>
      <c r="AC121" s="73"/>
      <c r="AD121" s="73"/>
      <c r="AE121" s="77"/>
      <c r="AF121" s="77"/>
      <c r="AG121" s="73"/>
      <c r="AH121" s="79"/>
      <c r="AI121" s="80"/>
      <c r="AJ121" s="80"/>
      <c r="AK121" s="190"/>
      <c r="AL121" s="5"/>
      <c r="AM121" s="5"/>
    </row>
    <row r="122" spans="1:39" ht="12.75">
      <c r="A122" s="5"/>
      <c r="B122" s="4"/>
      <c r="C122" s="7"/>
      <c r="D122" s="7"/>
      <c r="E122" s="7"/>
      <c r="F122" s="7"/>
      <c r="G122" s="73"/>
      <c r="H122" s="73"/>
      <c r="I122" s="73"/>
      <c r="J122" s="73"/>
      <c r="K122" s="73"/>
      <c r="L122" s="73"/>
      <c r="M122" s="73"/>
      <c r="N122" s="73"/>
      <c r="O122" s="73"/>
      <c r="P122" s="74"/>
      <c r="Q122" s="74"/>
      <c r="R122" s="74"/>
      <c r="S122" s="74"/>
      <c r="T122" s="74"/>
      <c r="U122" s="73"/>
      <c r="V122" s="75"/>
      <c r="W122" s="75"/>
      <c r="X122" s="75"/>
      <c r="Y122" s="73"/>
      <c r="Z122" s="76"/>
      <c r="AA122" s="76"/>
      <c r="AB122" s="76"/>
      <c r="AC122" s="73"/>
      <c r="AD122" s="73"/>
      <c r="AE122" s="77"/>
      <c r="AF122" s="77"/>
      <c r="AG122" s="73"/>
      <c r="AH122" s="79"/>
      <c r="AI122" s="80"/>
      <c r="AJ122" s="80"/>
      <c r="AK122" s="190"/>
      <c r="AL122" s="5"/>
      <c r="AM122" s="5"/>
    </row>
    <row r="123" spans="1:39" ht="12.75">
      <c r="A123" s="5"/>
      <c r="B123" s="4"/>
      <c r="C123" s="7"/>
      <c r="D123" s="7"/>
      <c r="E123" s="7"/>
      <c r="F123" s="7"/>
      <c r="G123" s="73"/>
      <c r="H123" s="73"/>
      <c r="I123" s="73"/>
      <c r="J123" s="73"/>
      <c r="K123" s="73"/>
      <c r="L123" s="73"/>
      <c r="M123" s="73"/>
      <c r="N123" s="73"/>
      <c r="O123" s="73"/>
      <c r="P123" s="74"/>
      <c r="Q123" s="74"/>
      <c r="R123" s="74"/>
      <c r="S123" s="74"/>
      <c r="T123" s="74"/>
      <c r="U123" s="73"/>
      <c r="V123" s="75"/>
      <c r="W123" s="75"/>
      <c r="X123" s="75"/>
      <c r="Y123" s="73"/>
      <c r="Z123" s="76"/>
      <c r="AA123" s="76"/>
      <c r="AB123" s="76"/>
      <c r="AC123" s="73"/>
      <c r="AD123" s="73"/>
      <c r="AE123" s="77"/>
      <c r="AF123" s="77"/>
      <c r="AG123" s="73"/>
      <c r="AH123" s="79"/>
      <c r="AI123" s="80"/>
      <c r="AJ123" s="80"/>
      <c r="AK123" s="190"/>
      <c r="AL123" s="5"/>
      <c r="AM123" s="5"/>
    </row>
    <row r="124" spans="1:39" ht="12.75">
      <c r="A124" s="5"/>
      <c r="B124" s="4"/>
      <c r="C124" s="7"/>
      <c r="D124" s="7"/>
      <c r="E124" s="7"/>
      <c r="F124" s="7"/>
      <c r="G124" s="73"/>
      <c r="H124" s="73"/>
      <c r="I124" s="73"/>
      <c r="J124" s="73"/>
      <c r="K124" s="73"/>
      <c r="L124" s="73"/>
      <c r="M124" s="73"/>
      <c r="N124" s="73"/>
      <c r="O124" s="73"/>
      <c r="P124" s="74"/>
      <c r="Q124" s="74"/>
      <c r="R124" s="74"/>
      <c r="S124" s="74"/>
      <c r="T124" s="74"/>
      <c r="U124" s="73"/>
      <c r="V124" s="75"/>
      <c r="W124" s="75"/>
      <c r="X124" s="75"/>
      <c r="Y124" s="73"/>
      <c r="Z124" s="76"/>
      <c r="AA124" s="76"/>
      <c r="AB124" s="76"/>
      <c r="AC124" s="73"/>
      <c r="AD124" s="73"/>
      <c r="AE124" s="77"/>
      <c r="AF124" s="77"/>
      <c r="AG124" s="73"/>
      <c r="AH124" s="79"/>
      <c r="AI124" s="80"/>
      <c r="AJ124" s="80"/>
      <c r="AK124" s="190"/>
      <c r="AL124" s="5"/>
      <c r="AM124" s="5"/>
    </row>
    <row r="125" spans="1:39" ht="13.5" thickBot="1">
      <c r="A125" s="5"/>
      <c r="B125" s="4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57"/>
      <c r="Q125" s="57"/>
      <c r="R125" s="57"/>
      <c r="S125" s="57"/>
      <c r="T125" s="57"/>
      <c r="U125" s="7"/>
      <c r="V125" s="58"/>
      <c r="W125" s="58"/>
      <c r="X125" s="58"/>
      <c r="Y125" s="7"/>
      <c r="Z125" s="59"/>
      <c r="AA125" s="59"/>
      <c r="AB125" s="59"/>
      <c r="AC125" s="7"/>
      <c r="AD125" s="7"/>
      <c r="AE125" s="60"/>
      <c r="AF125" s="60"/>
      <c r="AG125" s="7"/>
      <c r="AH125" s="61"/>
      <c r="AI125" s="62"/>
      <c r="AJ125" s="62"/>
      <c r="AK125" s="190"/>
      <c r="AL125" s="5"/>
      <c r="AM125" s="5"/>
    </row>
    <row r="126" spans="1:39" ht="14.25">
      <c r="A126" s="370" t="s">
        <v>98</v>
      </c>
      <c r="B126" s="371"/>
      <c r="C126" s="34"/>
      <c r="D126" s="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21" t="s">
        <v>88</v>
      </c>
      <c r="AA126" s="122"/>
      <c r="AB126" s="122"/>
      <c r="AC126" s="122"/>
      <c r="AD126" s="122"/>
      <c r="AE126" s="122"/>
      <c r="AF126" s="122"/>
      <c r="AG126" s="122"/>
      <c r="AH126" s="148"/>
      <c r="AI126" s="357">
        <v>0</v>
      </c>
      <c r="AJ126" s="358"/>
      <c r="AK126" s="190"/>
      <c r="AL126" s="5"/>
      <c r="AM126" s="5"/>
    </row>
    <row r="127" spans="1:39" ht="15" thickBot="1">
      <c r="A127" s="372"/>
      <c r="B127" s="373"/>
      <c r="C127" s="34" t="s">
        <v>96</v>
      </c>
      <c r="D127" s="5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5"/>
      <c r="Z127" s="123" t="s">
        <v>81</v>
      </c>
      <c r="AA127" s="124"/>
      <c r="AB127" s="124"/>
      <c r="AC127" s="124"/>
      <c r="AD127" s="124"/>
      <c r="AE127" s="124"/>
      <c r="AF127" s="124"/>
      <c r="AG127" s="124"/>
      <c r="AH127" s="125"/>
      <c r="AI127" s="359"/>
      <c r="AJ127" s="360"/>
      <c r="AK127" s="13"/>
      <c r="AL127" s="5"/>
      <c r="AM127" s="5"/>
    </row>
    <row r="128" spans="1:39" ht="12.75">
      <c r="A128" s="5"/>
      <c r="AK128" s="13"/>
      <c r="AL128" s="5"/>
      <c r="AM128" s="5"/>
    </row>
    <row r="129" spans="1:39" ht="12.75">
      <c r="A129" s="5"/>
      <c r="B129" s="5" t="s">
        <v>97</v>
      </c>
      <c r="H129" s="7"/>
      <c r="I129" s="7"/>
      <c r="J129" s="7"/>
      <c r="K129" s="7"/>
      <c r="L129" s="7"/>
      <c r="M129" s="7"/>
      <c r="N129" s="7"/>
      <c r="O129" s="7"/>
      <c r="P129" s="57"/>
      <c r="Q129" s="57"/>
      <c r="R129" s="57"/>
      <c r="S129" s="57"/>
      <c r="T129" s="57"/>
      <c r="U129" s="7"/>
      <c r="V129" s="58"/>
      <c r="W129" s="58"/>
      <c r="X129" s="58"/>
      <c r="Y129" s="7"/>
      <c r="Z129" s="59"/>
      <c r="AA129" s="59"/>
      <c r="AB129" s="59"/>
      <c r="AC129" s="7"/>
      <c r="AD129" s="7"/>
      <c r="AE129" s="60"/>
      <c r="AF129" s="60"/>
      <c r="AG129" s="7"/>
      <c r="AH129" s="61"/>
      <c r="AI129" s="62"/>
      <c r="AJ129" s="62"/>
      <c r="AK129" s="13"/>
      <c r="AL129" s="5"/>
      <c r="AM129" s="5"/>
    </row>
    <row r="130" spans="1:39" ht="12.75">
      <c r="A130" s="5"/>
      <c r="H130" s="73"/>
      <c r="I130" s="73"/>
      <c r="J130" s="73"/>
      <c r="K130" s="73"/>
      <c r="L130" s="73"/>
      <c r="M130" s="73"/>
      <c r="N130" s="73"/>
      <c r="O130" s="73"/>
      <c r="P130" s="74"/>
      <c r="Q130" s="74"/>
      <c r="R130" s="74"/>
      <c r="S130" s="74"/>
      <c r="T130" s="74"/>
      <c r="U130" s="73"/>
      <c r="V130" s="75"/>
      <c r="W130" s="75"/>
      <c r="X130" s="75"/>
      <c r="Y130" s="73"/>
      <c r="Z130" s="76"/>
      <c r="AA130" s="76"/>
      <c r="AB130" s="76"/>
      <c r="AC130" s="73"/>
      <c r="AD130" s="73"/>
      <c r="AE130" s="77"/>
      <c r="AF130" s="77"/>
      <c r="AG130" s="73"/>
      <c r="AH130" s="79"/>
      <c r="AI130" s="80"/>
      <c r="AJ130" s="80"/>
      <c r="AK130" s="13"/>
      <c r="AL130" s="5"/>
      <c r="AM130" s="5"/>
    </row>
    <row r="131" spans="1:39" ht="12.75">
      <c r="A131" s="5"/>
      <c r="H131" s="73"/>
      <c r="I131" s="73"/>
      <c r="J131" s="73"/>
      <c r="K131" s="73"/>
      <c r="L131" s="73"/>
      <c r="M131" s="73"/>
      <c r="N131" s="73"/>
      <c r="O131" s="73"/>
      <c r="P131" s="74"/>
      <c r="Q131" s="74"/>
      <c r="R131" s="74"/>
      <c r="S131" s="74"/>
      <c r="T131" s="74"/>
      <c r="U131" s="73"/>
      <c r="V131" s="75"/>
      <c r="W131" s="75"/>
      <c r="X131" s="75"/>
      <c r="Y131" s="73"/>
      <c r="Z131" s="76"/>
      <c r="AA131" s="76"/>
      <c r="AB131" s="76"/>
      <c r="AC131" s="73"/>
      <c r="AD131" s="73"/>
      <c r="AE131" s="77"/>
      <c r="AF131" s="77"/>
      <c r="AG131" s="73"/>
      <c r="AH131" s="79"/>
      <c r="AI131" s="80"/>
      <c r="AJ131" s="62"/>
      <c r="AK131" s="13"/>
      <c r="AL131" s="5"/>
      <c r="AM131" s="5"/>
    </row>
    <row r="132" spans="1:39" ht="12.75">
      <c r="A132" s="5"/>
      <c r="H132" s="73"/>
      <c r="I132" s="73"/>
      <c r="J132" s="73"/>
      <c r="K132" s="73"/>
      <c r="L132" s="73"/>
      <c r="M132" s="73"/>
      <c r="N132" s="73"/>
      <c r="O132" s="73"/>
      <c r="P132" s="74"/>
      <c r="Q132" s="74"/>
      <c r="R132" s="74"/>
      <c r="S132" s="74"/>
      <c r="T132" s="74"/>
      <c r="U132" s="73"/>
      <c r="V132" s="75"/>
      <c r="W132" s="75"/>
      <c r="X132" s="75"/>
      <c r="Y132" s="73"/>
      <c r="Z132" s="76"/>
      <c r="AA132" s="76"/>
      <c r="AB132" s="76"/>
      <c r="AC132" s="73"/>
      <c r="AD132" s="73"/>
      <c r="AE132" s="77"/>
      <c r="AF132" s="77"/>
      <c r="AG132" s="73"/>
      <c r="AH132" s="79"/>
      <c r="AI132" s="80"/>
      <c r="AJ132" s="62"/>
      <c r="AK132" s="13"/>
      <c r="AL132" s="5"/>
      <c r="AM132" s="5"/>
    </row>
    <row r="133" spans="1:39" ht="12.75">
      <c r="A133" s="5"/>
      <c r="H133" s="7"/>
      <c r="I133" s="7"/>
      <c r="J133" s="7"/>
      <c r="K133" s="7"/>
      <c r="L133" s="7"/>
      <c r="M133" s="7"/>
      <c r="N133" s="7"/>
      <c r="O133" s="7"/>
      <c r="P133" s="57"/>
      <c r="Q133" s="57"/>
      <c r="R133" s="57"/>
      <c r="S133" s="57"/>
      <c r="T133" s="57"/>
      <c r="U133" s="7"/>
      <c r="V133" s="58"/>
      <c r="W133" s="58"/>
      <c r="X133" s="58"/>
      <c r="Y133" s="7"/>
      <c r="Z133" s="59"/>
      <c r="AA133" s="59"/>
      <c r="AB133" s="59"/>
      <c r="AC133" s="7"/>
      <c r="AD133" s="7"/>
      <c r="AE133" s="60"/>
      <c r="AF133" s="60"/>
      <c r="AG133" s="7"/>
      <c r="AH133" s="61"/>
      <c r="AI133" s="62"/>
      <c r="AJ133" s="62"/>
      <c r="AK133" s="13"/>
      <c r="AL133" s="5"/>
      <c r="AM133" s="5"/>
    </row>
    <row r="134" spans="1:39" ht="12.75">
      <c r="A134" s="5"/>
      <c r="B134" s="4" t="s">
        <v>61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57"/>
      <c r="Q134" s="57"/>
      <c r="R134" s="57"/>
      <c r="S134" s="57"/>
      <c r="T134" s="57"/>
      <c r="U134" s="7"/>
      <c r="V134" s="58"/>
      <c r="W134" s="58"/>
      <c r="X134" s="58"/>
      <c r="Y134" s="7"/>
      <c r="Z134" s="59"/>
      <c r="AA134" s="59"/>
      <c r="AB134" s="59"/>
      <c r="AC134" s="7"/>
      <c r="AD134" s="7"/>
      <c r="AE134" s="60"/>
      <c r="AF134" s="60"/>
      <c r="AG134" s="7"/>
      <c r="AH134" s="61"/>
      <c r="AI134" s="62"/>
      <c r="AJ134" s="62"/>
      <c r="AK134" s="13"/>
      <c r="AL134" s="5"/>
      <c r="AM134" s="5"/>
    </row>
    <row r="135" spans="1:39" ht="12.75">
      <c r="A135" s="5"/>
      <c r="B135" s="4"/>
      <c r="C135" s="7"/>
      <c r="D135" s="7"/>
      <c r="E135" s="7"/>
      <c r="F135" s="7"/>
      <c r="G135" s="7"/>
      <c r="H135" s="73"/>
      <c r="I135" s="73"/>
      <c r="J135" s="73"/>
      <c r="K135" s="73"/>
      <c r="L135" s="73"/>
      <c r="M135" s="73"/>
      <c r="N135" s="73"/>
      <c r="O135" s="73"/>
      <c r="P135" s="74"/>
      <c r="Q135" s="74"/>
      <c r="R135" s="74"/>
      <c r="S135" s="74"/>
      <c r="T135" s="74"/>
      <c r="U135" s="73"/>
      <c r="V135" s="75"/>
      <c r="W135" s="75"/>
      <c r="X135" s="75"/>
      <c r="Y135" s="73"/>
      <c r="Z135" s="76"/>
      <c r="AA135" s="76"/>
      <c r="AB135" s="76"/>
      <c r="AC135" s="73"/>
      <c r="AD135" s="73"/>
      <c r="AE135" s="77"/>
      <c r="AF135" s="77"/>
      <c r="AG135" s="73"/>
      <c r="AH135" s="79"/>
      <c r="AI135" s="80"/>
      <c r="AJ135" s="80"/>
      <c r="AK135" s="13"/>
      <c r="AL135" s="5"/>
      <c r="AM135" s="5"/>
    </row>
    <row r="136" spans="1:39" ht="12.75">
      <c r="A136" s="5"/>
      <c r="B136" s="4"/>
      <c r="C136" s="7"/>
      <c r="D136" s="7"/>
      <c r="E136" s="7"/>
      <c r="F136" s="7"/>
      <c r="G136" s="7"/>
      <c r="H136" s="73"/>
      <c r="I136" s="73"/>
      <c r="J136" s="73"/>
      <c r="K136" s="73"/>
      <c r="L136" s="73"/>
      <c r="M136" s="73"/>
      <c r="N136" s="73"/>
      <c r="O136" s="73"/>
      <c r="P136" s="74"/>
      <c r="Q136" s="74"/>
      <c r="R136" s="74"/>
      <c r="S136" s="74"/>
      <c r="T136" s="74"/>
      <c r="U136" s="73"/>
      <c r="V136" s="75"/>
      <c r="W136" s="75"/>
      <c r="X136" s="75"/>
      <c r="Y136" s="73"/>
      <c r="Z136" s="76"/>
      <c r="AA136" s="76"/>
      <c r="AB136" s="76"/>
      <c r="AC136" s="73"/>
      <c r="AD136" s="73"/>
      <c r="AE136" s="77"/>
      <c r="AF136" s="77"/>
      <c r="AG136" s="73"/>
      <c r="AH136" s="79"/>
      <c r="AI136" s="80"/>
      <c r="AJ136" s="192"/>
      <c r="AK136" s="13"/>
      <c r="AL136" s="5"/>
      <c r="AM136" s="5"/>
    </row>
    <row r="137" spans="1:39" ht="12.75">
      <c r="A137" s="5"/>
      <c r="B137" s="4"/>
      <c r="C137" s="7"/>
      <c r="D137" s="7"/>
      <c r="E137" s="7"/>
      <c r="F137" s="7"/>
      <c r="G137" s="7"/>
      <c r="H137" s="73"/>
      <c r="I137" s="73"/>
      <c r="J137" s="73"/>
      <c r="K137" s="73"/>
      <c r="L137" s="73"/>
      <c r="M137" s="73"/>
      <c r="N137" s="73"/>
      <c r="O137" s="73"/>
      <c r="P137" s="74"/>
      <c r="Q137" s="74"/>
      <c r="R137" s="74"/>
      <c r="S137" s="74"/>
      <c r="T137" s="74"/>
      <c r="U137" s="73"/>
      <c r="V137" s="75"/>
      <c r="W137" s="75"/>
      <c r="X137" s="75"/>
      <c r="Y137" s="73"/>
      <c r="Z137" s="76"/>
      <c r="AA137" s="76"/>
      <c r="AB137" s="76"/>
      <c r="AC137" s="73"/>
      <c r="AD137" s="73"/>
      <c r="AE137" s="77"/>
      <c r="AF137" s="77"/>
      <c r="AG137" s="73"/>
      <c r="AH137" s="79"/>
      <c r="AI137" s="80"/>
      <c r="AJ137" s="62"/>
      <c r="AK137" s="13"/>
      <c r="AL137" s="5"/>
      <c r="AM137" s="5"/>
    </row>
    <row r="138" spans="1:39" ht="12.75">
      <c r="A138" s="5"/>
      <c r="B138" s="4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57"/>
      <c r="Q138" s="57"/>
      <c r="R138" s="57"/>
      <c r="S138" s="57"/>
      <c r="T138" s="57"/>
      <c r="U138" s="7"/>
      <c r="V138" s="58"/>
      <c r="W138" s="58"/>
      <c r="X138" s="58"/>
      <c r="Y138" s="7"/>
      <c r="Z138" s="59"/>
      <c r="AA138" s="59"/>
      <c r="AB138" s="59"/>
      <c r="AC138" s="7"/>
      <c r="AD138" s="7"/>
      <c r="AE138" s="60"/>
      <c r="AF138" s="60"/>
      <c r="AG138" s="7"/>
      <c r="AH138" s="61"/>
      <c r="AI138" s="62"/>
      <c r="AJ138" s="62"/>
      <c r="AK138" s="13"/>
      <c r="AL138" s="5"/>
      <c r="AM138" s="5"/>
    </row>
    <row r="139" spans="1:39" ht="13.5" thickBot="1">
      <c r="A139" s="5"/>
      <c r="B139" s="4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57"/>
      <c r="Q139" s="57"/>
      <c r="R139" s="57"/>
      <c r="S139" s="57"/>
      <c r="T139" s="57"/>
      <c r="U139" s="7"/>
      <c r="V139" s="58"/>
      <c r="W139" s="58"/>
      <c r="X139" s="58"/>
      <c r="Y139" s="7"/>
      <c r="Z139" s="59"/>
      <c r="AA139" s="59"/>
      <c r="AB139" s="59"/>
      <c r="AC139" s="7"/>
      <c r="AD139" s="7"/>
      <c r="AE139" s="60"/>
      <c r="AF139" s="60"/>
      <c r="AG139" s="7"/>
      <c r="AH139" s="61"/>
      <c r="AI139" s="62"/>
      <c r="AJ139" s="62"/>
      <c r="AK139" s="5"/>
      <c r="AL139" s="5"/>
      <c r="AM139" s="5"/>
    </row>
    <row r="140" spans="1:39" ht="33" customHeight="1" thickBot="1" thickTop="1">
      <c r="A140" s="319">
        <v>2</v>
      </c>
      <c r="B140" s="320"/>
      <c r="C140" s="1" t="s">
        <v>80</v>
      </c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  <c r="Y140" s="128"/>
      <c r="Z140" s="128"/>
      <c r="AA140" s="128"/>
      <c r="AB140" s="128"/>
      <c r="AC140" s="128"/>
      <c r="AD140" s="128"/>
      <c r="AE140" s="128"/>
      <c r="AF140" s="128"/>
      <c r="AG140" s="128"/>
      <c r="AH140" s="2"/>
      <c r="AI140" s="2"/>
      <c r="AJ140" s="2"/>
      <c r="AK140" s="129"/>
      <c r="AL140" s="129"/>
      <c r="AM140" s="5"/>
    </row>
    <row r="141" spans="1:39" s="248" customFormat="1" ht="6.75" customHeight="1" thickBot="1" thickTop="1">
      <c r="A141" s="35"/>
      <c r="B141" s="35"/>
      <c r="C141" s="5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56"/>
      <c r="AI141" s="56"/>
      <c r="AJ141" s="56"/>
      <c r="AK141" s="6"/>
      <c r="AL141" s="6"/>
      <c r="AM141" s="63"/>
    </row>
    <row r="142" spans="1:39" s="248" customFormat="1" ht="9.75" customHeight="1">
      <c r="A142" s="327" t="s">
        <v>120</v>
      </c>
      <c r="B142" s="325"/>
      <c r="C142" s="5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56"/>
      <c r="AI142" s="56"/>
      <c r="AJ142" s="56"/>
      <c r="AK142" s="6"/>
      <c r="AL142" s="6"/>
      <c r="AM142" s="63"/>
    </row>
    <row r="143" spans="1:39" ht="12.75" customHeight="1" thickBot="1">
      <c r="A143" s="326"/>
      <c r="B143" s="323"/>
      <c r="C143" s="34" t="s">
        <v>119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</row>
    <row r="144" spans="1:39" ht="6.75" customHeight="1" thickBot="1">
      <c r="A144" s="256"/>
      <c r="B144" s="23"/>
      <c r="C144" s="5"/>
      <c r="D144" s="5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 spans="1:39" ht="13.5">
      <c r="A145" s="23"/>
      <c r="B145" s="23"/>
      <c r="C145" s="5"/>
      <c r="D145" s="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21" t="s">
        <v>88</v>
      </c>
      <c r="AA145" s="122"/>
      <c r="AB145" s="122"/>
      <c r="AC145" s="122"/>
      <c r="AD145" s="122"/>
      <c r="AE145" s="122"/>
      <c r="AF145" s="122"/>
      <c r="AG145" s="122"/>
      <c r="AH145" s="148"/>
      <c r="AI145" s="357">
        <v>0</v>
      </c>
      <c r="AJ145" s="358"/>
      <c r="AK145" s="5"/>
      <c r="AL145" s="5"/>
      <c r="AM145" s="5"/>
    </row>
    <row r="146" spans="1:39" ht="13.5" thickBot="1">
      <c r="A146" s="5"/>
      <c r="B146" s="23"/>
      <c r="D146" s="5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23" t="s">
        <v>68</v>
      </c>
      <c r="AA146" s="124"/>
      <c r="AB146" s="124"/>
      <c r="AC146" s="124"/>
      <c r="AD146" s="124"/>
      <c r="AE146" s="124"/>
      <c r="AF146" s="124"/>
      <c r="AG146" s="124"/>
      <c r="AH146" s="125"/>
      <c r="AI146" s="359"/>
      <c r="AJ146" s="360"/>
      <c r="AK146" s="5"/>
      <c r="AL146" s="5"/>
      <c r="AM146" s="5"/>
    </row>
    <row r="147" spans="1:39" ht="3" customHeight="1" thickBot="1">
      <c r="A147" s="5"/>
      <c r="B147" s="23"/>
      <c r="C147" s="34"/>
      <c r="D147" s="5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</row>
    <row r="148" spans="1:39" ht="15" thickTop="1">
      <c r="A148" s="5"/>
      <c r="B148" s="4"/>
      <c r="C148" s="34"/>
      <c r="D148" s="13"/>
      <c r="E148" s="13"/>
      <c r="F148" s="188"/>
      <c r="G148" s="186"/>
      <c r="H148" s="186"/>
      <c r="I148" s="186"/>
      <c r="J148" s="186"/>
      <c r="K148" s="186"/>
      <c r="L148" s="186"/>
      <c r="M148" s="581" t="s">
        <v>144</v>
      </c>
      <c r="N148" s="609"/>
      <c r="O148" s="587"/>
      <c r="P148" s="36" t="s">
        <v>14</v>
      </c>
      <c r="Q148" s="37"/>
      <c r="R148" s="37"/>
      <c r="S148" s="37"/>
      <c r="T148" s="38"/>
      <c r="U148" s="39"/>
      <c r="V148" s="37" t="s">
        <v>5</v>
      </c>
      <c r="W148" s="37"/>
      <c r="X148" s="37"/>
      <c r="Y148" s="38"/>
      <c r="Z148" s="39" t="s">
        <v>15</v>
      </c>
      <c r="AA148" s="37"/>
      <c r="AB148" s="37"/>
      <c r="AC148" s="38"/>
      <c r="AD148" s="39"/>
      <c r="AE148" s="37" t="s">
        <v>6</v>
      </c>
      <c r="AF148" s="37"/>
      <c r="AG148" s="38"/>
      <c r="AH148" s="41"/>
      <c r="AI148" s="41" t="s">
        <v>7</v>
      </c>
      <c r="AJ148" s="41"/>
      <c r="AK148" s="53"/>
      <c r="AL148" s="5"/>
      <c r="AM148" s="5"/>
    </row>
    <row r="149" spans="1:39" ht="14.25" thickBot="1">
      <c r="A149" s="606" t="s">
        <v>104</v>
      </c>
      <c r="B149" s="595"/>
      <c r="C149" s="595"/>
      <c r="D149" s="596"/>
      <c r="E149" s="596"/>
      <c r="F149" s="594"/>
      <c r="G149" s="597"/>
      <c r="H149" s="597"/>
      <c r="I149" s="597"/>
      <c r="J149" s="597"/>
      <c r="K149" s="598"/>
      <c r="L149" s="186"/>
      <c r="M149" s="608"/>
      <c r="N149" s="608"/>
      <c r="O149" s="305"/>
      <c r="P149" s="43"/>
      <c r="Q149" s="9"/>
      <c r="R149" s="9"/>
      <c r="S149" s="9"/>
      <c r="T149" s="10"/>
      <c r="U149" s="340" t="s">
        <v>35</v>
      </c>
      <c r="V149" s="341"/>
      <c r="W149" s="341"/>
      <c r="X149" s="341"/>
      <c r="Y149" s="342"/>
      <c r="Z149" s="340" t="s">
        <v>30</v>
      </c>
      <c r="AA149" s="341"/>
      <c r="AB149" s="341"/>
      <c r="AC149" s="342"/>
      <c r="AD149" s="340" t="s">
        <v>27</v>
      </c>
      <c r="AE149" s="341"/>
      <c r="AF149" s="341"/>
      <c r="AG149" s="342"/>
      <c r="AH149" s="361" t="s">
        <v>34</v>
      </c>
      <c r="AI149" s="362"/>
      <c r="AJ149" s="362"/>
      <c r="AK149" s="363"/>
      <c r="AL149" s="5"/>
      <c r="AM149" s="5"/>
    </row>
    <row r="150" spans="1:39" ht="13.5" thickBot="1">
      <c r="A150" s="593"/>
      <c r="B150" s="13" t="s">
        <v>100</v>
      </c>
      <c r="C150" s="24"/>
      <c r="D150" s="13"/>
      <c r="E150" s="13"/>
      <c r="F150" s="13"/>
      <c r="G150" s="24"/>
      <c r="H150" s="13"/>
      <c r="I150" s="13"/>
      <c r="J150" s="13"/>
      <c r="K150" s="599"/>
      <c r="L150" s="13"/>
      <c r="M150" s="584">
        <v>170101</v>
      </c>
      <c r="N150" s="577"/>
      <c r="O150" s="578"/>
      <c r="P150" s="44" t="s">
        <v>121</v>
      </c>
      <c r="Q150" s="18"/>
      <c r="R150" s="18"/>
      <c r="S150" s="18"/>
      <c r="T150" s="19"/>
      <c r="U150" s="14"/>
      <c r="V150" s="343">
        <v>0.00381</v>
      </c>
      <c r="W150" s="343"/>
      <c r="X150" s="343"/>
      <c r="Y150" s="15"/>
      <c r="Z150" s="344">
        <v>0.005333</v>
      </c>
      <c r="AA150" s="345"/>
      <c r="AB150" s="345"/>
      <c r="AC150" s="15"/>
      <c r="AD150" s="14"/>
      <c r="AE150" s="364">
        <f>V150*AI145</f>
        <v>0</v>
      </c>
      <c r="AF150" s="364"/>
      <c r="AG150" s="15"/>
      <c r="AH150" s="14"/>
      <c r="AI150" s="364">
        <f>Z150*AI145</f>
        <v>0</v>
      </c>
      <c r="AJ150" s="364"/>
      <c r="AK150" s="45"/>
      <c r="AL150" s="5"/>
      <c r="AM150" s="5"/>
    </row>
    <row r="151" spans="1:39" ht="13.5" thickBot="1">
      <c r="A151" s="593"/>
      <c r="B151" s="13" t="s">
        <v>101</v>
      </c>
      <c r="C151" s="24"/>
      <c r="D151" s="13"/>
      <c r="E151" s="13"/>
      <c r="F151" s="13"/>
      <c r="G151" s="24"/>
      <c r="H151" s="13"/>
      <c r="I151" s="13"/>
      <c r="J151" s="13"/>
      <c r="K151" s="599"/>
      <c r="L151" s="13"/>
      <c r="M151" s="584">
        <v>170103</v>
      </c>
      <c r="N151" s="577"/>
      <c r="O151" s="578"/>
      <c r="P151" s="44" t="s">
        <v>122</v>
      </c>
      <c r="Q151" s="18"/>
      <c r="R151" s="18"/>
      <c r="S151" s="18"/>
      <c r="T151" s="19"/>
      <c r="U151" s="16"/>
      <c r="V151" s="328">
        <v>0.000423</v>
      </c>
      <c r="W151" s="328"/>
      <c r="X151" s="328"/>
      <c r="Y151" s="17"/>
      <c r="Z151" s="329">
        <v>0.000381</v>
      </c>
      <c r="AA151" s="330"/>
      <c r="AB151" s="330"/>
      <c r="AC151" s="17"/>
      <c r="AD151" s="16"/>
      <c r="AE151" s="331">
        <f>V151*AI145</f>
        <v>0</v>
      </c>
      <c r="AF151" s="331"/>
      <c r="AG151" s="17"/>
      <c r="AH151" s="16"/>
      <c r="AI151" s="331">
        <f>Z151*AI145</f>
        <v>0</v>
      </c>
      <c r="AJ151" s="331"/>
      <c r="AK151" s="46"/>
      <c r="AL151" s="5"/>
      <c r="AM151" s="5"/>
    </row>
    <row r="152" spans="1:39" ht="13.5" thickBot="1">
      <c r="A152" s="593"/>
      <c r="B152" s="193" t="s">
        <v>102</v>
      </c>
      <c r="C152" s="24"/>
      <c r="D152" s="13"/>
      <c r="E152" s="13"/>
      <c r="F152" s="193"/>
      <c r="G152" s="24"/>
      <c r="H152" s="193"/>
      <c r="I152" s="193"/>
      <c r="J152" s="193"/>
      <c r="K152" s="600"/>
      <c r="L152" s="13"/>
      <c r="M152" s="584">
        <v>170407</v>
      </c>
      <c r="N152" s="577"/>
      <c r="O152" s="578"/>
      <c r="P152" s="44" t="s">
        <v>123</v>
      </c>
      <c r="Q152" s="18"/>
      <c r="R152" s="18"/>
      <c r="S152" s="18"/>
      <c r="T152" s="19"/>
      <c r="U152" s="16"/>
      <c r="V152" s="328">
        <v>0.001264</v>
      </c>
      <c r="W152" s="328"/>
      <c r="X152" s="328"/>
      <c r="Y152" s="17"/>
      <c r="Z152" s="329">
        <v>0.000455</v>
      </c>
      <c r="AA152" s="330"/>
      <c r="AB152" s="330"/>
      <c r="AC152" s="17"/>
      <c r="AD152" s="16"/>
      <c r="AE152" s="331">
        <f>V152*AI145</f>
        <v>0</v>
      </c>
      <c r="AF152" s="331"/>
      <c r="AG152" s="17"/>
      <c r="AH152" s="16"/>
      <c r="AI152" s="331">
        <f>Z152*AI145</f>
        <v>0</v>
      </c>
      <c r="AJ152" s="331"/>
      <c r="AK152" s="46"/>
      <c r="AL152" s="5"/>
      <c r="AM152" s="5"/>
    </row>
    <row r="153" spans="1:39" ht="13.5" thickBot="1">
      <c r="A153" s="593"/>
      <c r="B153" s="13" t="s">
        <v>103</v>
      </c>
      <c r="C153" s="24"/>
      <c r="D153" s="13"/>
      <c r="E153" s="13"/>
      <c r="F153" s="13"/>
      <c r="G153" s="24"/>
      <c r="H153" s="13"/>
      <c r="I153" s="13"/>
      <c r="J153" s="13"/>
      <c r="K153" s="599"/>
      <c r="L153" s="13"/>
      <c r="M153" s="584">
        <v>170201</v>
      </c>
      <c r="N153" s="577"/>
      <c r="O153" s="578"/>
      <c r="P153" s="44" t="s">
        <v>124</v>
      </c>
      <c r="Q153" s="18"/>
      <c r="R153" s="18"/>
      <c r="S153" s="18"/>
      <c r="T153" s="19"/>
      <c r="U153" s="16"/>
      <c r="V153" s="336">
        <v>0.00948</v>
      </c>
      <c r="W153" s="336"/>
      <c r="X153" s="336"/>
      <c r="Y153" s="17"/>
      <c r="Z153" s="329">
        <v>0.00237</v>
      </c>
      <c r="AA153" s="330"/>
      <c r="AB153" s="330"/>
      <c r="AC153" s="17"/>
      <c r="AD153" s="16"/>
      <c r="AE153" s="331">
        <f>V153*AI145</f>
        <v>0</v>
      </c>
      <c r="AF153" s="331"/>
      <c r="AG153" s="17"/>
      <c r="AH153" s="16"/>
      <c r="AI153" s="331">
        <f>Z153*AI145</f>
        <v>0</v>
      </c>
      <c r="AJ153" s="331"/>
      <c r="AK153" s="46"/>
      <c r="AL153" s="5"/>
      <c r="AM153" s="5"/>
    </row>
    <row r="154" spans="1:39" ht="13.5" thickBot="1">
      <c r="A154" s="601"/>
      <c r="B154" s="6"/>
      <c r="C154" s="13"/>
      <c r="D154" s="13"/>
      <c r="E154" s="13"/>
      <c r="F154" s="13"/>
      <c r="G154" s="13"/>
      <c r="H154" s="13"/>
      <c r="I154" s="13"/>
      <c r="J154" s="13"/>
      <c r="K154" s="599"/>
      <c r="L154" s="13"/>
      <c r="M154" s="584">
        <v>170203</v>
      </c>
      <c r="N154" s="577"/>
      <c r="O154" s="578"/>
      <c r="P154" s="54" t="s">
        <v>114</v>
      </c>
      <c r="Q154" s="12"/>
      <c r="R154" s="12"/>
      <c r="S154" s="12"/>
      <c r="T154" s="22"/>
      <c r="U154" s="257"/>
      <c r="V154" s="336">
        <v>0.001896</v>
      </c>
      <c r="W154" s="336"/>
      <c r="X154" s="336"/>
      <c r="Y154" s="258"/>
      <c r="Z154" s="329">
        <v>0.00029</v>
      </c>
      <c r="AA154" s="337"/>
      <c r="AB154" s="337"/>
      <c r="AC154" s="258"/>
      <c r="AD154" s="257"/>
      <c r="AE154" s="331">
        <f>V154*AI145</f>
        <v>0</v>
      </c>
      <c r="AF154" s="331"/>
      <c r="AG154" s="258"/>
      <c r="AH154" s="257"/>
      <c r="AI154" s="331">
        <f>Z154*AI145</f>
        <v>0</v>
      </c>
      <c r="AJ154" s="331"/>
      <c r="AK154" s="259"/>
      <c r="AL154" s="5"/>
      <c r="AM154" s="5"/>
    </row>
    <row r="155" spans="1:39" ht="13.5" thickBot="1">
      <c r="A155" s="602"/>
      <c r="B155" s="603"/>
      <c r="C155" s="604"/>
      <c r="D155" s="607"/>
      <c r="E155" s="604"/>
      <c r="F155" s="604"/>
      <c r="G155" s="604"/>
      <c r="H155" s="604"/>
      <c r="I155" s="604"/>
      <c r="J155" s="604"/>
      <c r="K155" s="605"/>
      <c r="L155" s="13"/>
      <c r="M155" s="584">
        <v>150101</v>
      </c>
      <c r="N155" s="577"/>
      <c r="O155" s="578"/>
      <c r="P155" s="54" t="s">
        <v>125</v>
      </c>
      <c r="Q155" s="12"/>
      <c r="R155" s="12"/>
      <c r="S155" s="12"/>
      <c r="T155" s="22"/>
      <c r="U155" s="20"/>
      <c r="V155" s="356">
        <v>0.000793</v>
      </c>
      <c r="W155" s="356"/>
      <c r="X155" s="356"/>
      <c r="Y155" s="21"/>
      <c r="Z155" s="352">
        <v>5.6E-05</v>
      </c>
      <c r="AA155" s="353"/>
      <c r="AB155" s="353"/>
      <c r="AC155" s="21"/>
      <c r="AD155" s="20"/>
      <c r="AE155" s="331">
        <f>V155*AI145</f>
        <v>0</v>
      </c>
      <c r="AF155" s="331"/>
      <c r="AG155" s="21"/>
      <c r="AH155" s="20"/>
      <c r="AI155" s="471">
        <f>Z155*AI145</f>
        <v>0</v>
      </c>
      <c r="AJ155" s="471"/>
      <c r="AK155" s="47"/>
      <c r="AL155" s="5"/>
      <c r="AM155" s="5"/>
    </row>
    <row r="156" spans="1:39" ht="13.5" thickBot="1">
      <c r="A156" s="5"/>
      <c r="B156" s="6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7"/>
      <c r="P156" s="48" t="s">
        <v>16</v>
      </c>
      <c r="Q156" s="49"/>
      <c r="R156" s="49"/>
      <c r="S156" s="49"/>
      <c r="T156" s="50"/>
      <c r="U156" s="51"/>
      <c r="V156" s="338">
        <f>SUM(V150:X155)</f>
        <v>0.017665999999999998</v>
      </c>
      <c r="W156" s="338"/>
      <c r="X156" s="338"/>
      <c r="Y156" s="52"/>
      <c r="Z156" s="354">
        <f>SUM(Z150:AB155)</f>
        <v>0.008885</v>
      </c>
      <c r="AA156" s="355"/>
      <c r="AB156" s="355"/>
      <c r="AC156" s="52"/>
      <c r="AD156" s="51"/>
      <c r="AE156" s="351">
        <f>SUM(AE150:AF155)</f>
        <v>0</v>
      </c>
      <c r="AF156" s="351"/>
      <c r="AG156" s="52"/>
      <c r="AH156" s="346">
        <f>SUM(AI150:AJ155)</f>
        <v>0</v>
      </c>
      <c r="AI156" s="347"/>
      <c r="AJ156" s="347"/>
      <c r="AK156" s="348"/>
      <c r="AL156" s="5"/>
      <c r="AM156" s="5"/>
    </row>
    <row r="157" spans="1:39" ht="6" customHeight="1" thickTop="1">
      <c r="A157" s="5"/>
      <c r="B157" s="6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7"/>
      <c r="P157" s="57"/>
      <c r="Q157" s="57"/>
      <c r="R157" s="57"/>
      <c r="S157" s="57"/>
      <c r="T157" s="57"/>
      <c r="U157" s="7"/>
      <c r="V157" s="58"/>
      <c r="W157" s="58"/>
      <c r="X157" s="58"/>
      <c r="Y157" s="7"/>
      <c r="Z157" s="59"/>
      <c r="AA157" s="59"/>
      <c r="AB157" s="59"/>
      <c r="AC157" s="7"/>
      <c r="AD157" s="7"/>
      <c r="AE157" s="60"/>
      <c r="AF157" s="60"/>
      <c r="AG157" s="7"/>
      <c r="AH157" s="191"/>
      <c r="AI157" s="190"/>
      <c r="AJ157" s="190"/>
      <c r="AK157" s="190"/>
      <c r="AL157" s="5"/>
      <c r="AM157" s="5"/>
    </row>
    <row r="158" spans="1:39" ht="12.75">
      <c r="A158" s="5"/>
      <c r="B158" s="6"/>
      <c r="C158" s="4" t="s">
        <v>61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57"/>
      <c r="R158" s="57"/>
      <c r="S158" s="57"/>
      <c r="T158" s="57"/>
      <c r="U158" s="57"/>
      <c r="V158" s="7"/>
      <c r="W158" s="58"/>
      <c r="X158" s="58"/>
      <c r="Y158" s="58"/>
      <c r="Z158" s="7"/>
      <c r="AA158" s="59"/>
      <c r="AB158" s="59"/>
      <c r="AC158" s="59"/>
      <c r="AD158" s="7"/>
      <c r="AE158" s="7"/>
      <c r="AF158" s="60"/>
      <c r="AG158" s="60"/>
      <c r="AH158" s="7"/>
      <c r="AI158" s="61"/>
      <c r="AJ158" s="62"/>
      <c r="AK158" s="62"/>
      <c r="AL158" s="5"/>
      <c r="AM158" s="5"/>
    </row>
    <row r="159" spans="1:39" ht="12.75">
      <c r="A159" s="5"/>
      <c r="B159" s="6"/>
      <c r="C159" s="4"/>
      <c r="D159" s="7"/>
      <c r="E159" s="7"/>
      <c r="F159" s="7"/>
      <c r="G159" s="7"/>
      <c r="H159" s="7"/>
      <c r="I159" s="73"/>
      <c r="J159" s="73"/>
      <c r="K159" s="73"/>
      <c r="L159" s="73"/>
      <c r="M159" s="73"/>
      <c r="N159" s="73"/>
      <c r="O159" s="73"/>
      <c r="P159" s="73"/>
      <c r="Q159" s="74"/>
      <c r="R159" s="74"/>
      <c r="S159" s="74"/>
      <c r="T159" s="74"/>
      <c r="U159" s="74"/>
      <c r="V159" s="73"/>
      <c r="W159" s="75"/>
      <c r="X159" s="75"/>
      <c r="Y159" s="75"/>
      <c r="Z159" s="73"/>
      <c r="AA159" s="76"/>
      <c r="AB159" s="76"/>
      <c r="AC159" s="76"/>
      <c r="AD159" s="73"/>
      <c r="AE159" s="73"/>
      <c r="AF159" s="77"/>
      <c r="AG159" s="77"/>
      <c r="AH159" s="73"/>
      <c r="AI159" s="79"/>
      <c r="AJ159" s="80"/>
      <c r="AK159" s="62"/>
      <c r="AL159" s="5"/>
      <c r="AM159" s="5"/>
    </row>
    <row r="160" spans="1:39" ht="7.5" customHeight="1" thickBot="1">
      <c r="A160" s="5"/>
      <c r="B160" s="6"/>
      <c r="C160" s="4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57"/>
      <c r="R160" s="57"/>
      <c r="S160" s="57"/>
      <c r="T160" s="57"/>
      <c r="U160" s="57"/>
      <c r="V160" s="7"/>
      <c r="W160" s="58"/>
      <c r="X160" s="58"/>
      <c r="Y160" s="58"/>
      <c r="Z160" s="7"/>
      <c r="AA160" s="59"/>
      <c r="AB160" s="59"/>
      <c r="AC160" s="59"/>
      <c r="AD160" s="7"/>
      <c r="AE160" s="7"/>
      <c r="AF160" s="60"/>
      <c r="AG160" s="60"/>
      <c r="AH160" s="7"/>
      <c r="AI160" s="61"/>
      <c r="AJ160" s="62"/>
      <c r="AK160" s="62"/>
      <c r="AL160" s="5"/>
      <c r="AM160" s="5"/>
    </row>
    <row r="161" spans="1:39" ht="12.75">
      <c r="A161" s="327" t="s">
        <v>126</v>
      </c>
      <c r="B161" s="324"/>
      <c r="C161" s="4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57"/>
      <c r="R161" s="57"/>
      <c r="S161" s="57"/>
      <c r="T161" s="57"/>
      <c r="U161" s="57"/>
      <c r="V161" s="7"/>
      <c r="W161" s="58"/>
      <c r="X161" s="58"/>
      <c r="Y161" s="58"/>
      <c r="Z161" s="7"/>
      <c r="AA161" s="59"/>
      <c r="AB161" s="59"/>
      <c r="AC161" s="59"/>
      <c r="AD161" s="7"/>
      <c r="AE161" s="7"/>
      <c r="AF161" s="60"/>
      <c r="AG161" s="60"/>
      <c r="AH161" s="7"/>
      <c r="AI161" s="61"/>
      <c r="AJ161" s="62"/>
      <c r="AK161" s="62"/>
      <c r="AL161" s="5"/>
      <c r="AM161" s="5"/>
    </row>
    <row r="162" spans="1:39" ht="12.75" customHeight="1" thickBot="1">
      <c r="A162" s="321"/>
      <c r="B162" s="322"/>
      <c r="C162" s="34" t="s">
        <v>127</v>
      </c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</row>
    <row r="163" spans="1:39" ht="5.25" customHeight="1" thickBot="1">
      <c r="A163" s="256"/>
      <c r="B163" s="23"/>
      <c r="C163" s="5"/>
      <c r="D163" s="5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</row>
    <row r="164" spans="1:39" ht="13.5">
      <c r="A164" s="23"/>
      <c r="B164" s="23"/>
      <c r="C164" s="5"/>
      <c r="D164" s="5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21" t="s">
        <v>88</v>
      </c>
      <c r="AA164" s="122"/>
      <c r="AB164" s="122"/>
      <c r="AC164" s="122"/>
      <c r="AD164" s="122"/>
      <c r="AE164" s="122"/>
      <c r="AF164" s="122"/>
      <c r="AG164" s="122"/>
      <c r="AH164" s="148"/>
      <c r="AI164" s="357">
        <v>0</v>
      </c>
      <c r="AJ164" s="358"/>
      <c r="AK164" s="5"/>
      <c r="AL164" s="5"/>
      <c r="AM164" s="5"/>
    </row>
    <row r="165" spans="1:39" ht="15" thickBot="1">
      <c r="A165" s="5"/>
      <c r="B165" s="23"/>
      <c r="C165" s="34"/>
      <c r="D165" s="5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23" t="s">
        <v>67</v>
      </c>
      <c r="AA165" s="124"/>
      <c r="AB165" s="124"/>
      <c r="AC165" s="124"/>
      <c r="AD165" s="124"/>
      <c r="AE165" s="124"/>
      <c r="AF165" s="124"/>
      <c r="AG165" s="124"/>
      <c r="AH165" s="125"/>
      <c r="AI165" s="359"/>
      <c r="AJ165" s="360"/>
      <c r="AK165" s="5"/>
      <c r="AL165" s="5"/>
      <c r="AM165" s="5"/>
    </row>
    <row r="166" spans="1:39" ht="3.75" customHeight="1" thickBot="1">
      <c r="A166" s="5"/>
      <c r="B166" s="23"/>
      <c r="C166" s="34"/>
      <c r="D166" s="5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</row>
    <row r="167" spans="1:39" ht="15" thickTop="1">
      <c r="A167" s="5"/>
      <c r="B167" s="4"/>
      <c r="C167" s="34"/>
      <c r="D167" s="13"/>
      <c r="E167" s="13"/>
      <c r="F167" s="13"/>
      <c r="G167" s="13"/>
      <c r="H167" s="13"/>
      <c r="I167" s="188"/>
      <c r="J167" s="187"/>
      <c r="K167" s="187"/>
      <c r="L167" s="187"/>
      <c r="M167" s="581" t="s">
        <v>144</v>
      </c>
      <c r="N167" s="609"/>
      <c r="O167" s="587"/>
      <c r="P167" s="36" t="s">
        <v>14</v>
      </c>
      <c r="Q167" s="37"/>
      <c r="R167" s="37"/>
      <c r="S167" s="37"/>
      <c r="T167" s="38"/>
      <c r="U167" s="39"/>
      <c r="V167" s="37" t="s">
        <v>5</v>
      </c>
      <c r="W167" s="37"/>
      <c r="X167" s="37"/>
      <c r="Y167" s="38"/>
      <c r="Z167" s="39" t="s">
        <v>15</v>
      </c>
      <c r="AA167" s="37"/>
      <c r="AB167" s="37"/>
      <c r="AC167" s="38"/>
      <c r="AD167" s="39"/>
      <c r="AE167" s="37" t="s">
        <v>6</v>
      </c>
      <c r="AF167" s="37"/>
      <c r="AG167" s="38"/>
      <c r="AH167" s="41"/>
      <c r="AI167" s="41" t="s">
        <v>7</v>
      </c>
      <c r="AJ167" s="41"/>
      <c r="AK167" s="53"/>
      <c r="AL167" s="5"/>
      <c r="AM167" s="5"/>
    </row>
    <row r="168" spans="1:39" ht="14.25" thickBot="1">
      <c r="A168" s="606" t="s">
        <v>104</v>
      </c>
      <c r="B168" s="595"/>
      <c r="C168" s="595"/>
      <c r="D168" s="596"/>
      <c r="E168" s="596"/>
      <c r="F168" s="594"/>
      <c r="G168" s="597"/>
      <c r="H168" s="597"/>
      <c r="I168" s="597"/>
      <c r="J168" s="597"/>
      <c r="K168" s="598"/>
      <c r="L168" s="186"/>
      <c r="M168" s="608"/>
      <c r="N168" s="608"/>
      <c r="O168" s="305"/>
      <c r="P168" s="43"/>
      <c r="Q168" s="9"/>
      <c r="R168" s="9"/>
      <c r="S168" s="9"/>
      <c r="T168" s="10"/>
      <c r="U168" s="340" t="s">
        <v>35</v>
      </c>
      <c r="V168" s="341"/>
      <c r="W168" s="341"/>
      <c r="X168" s="341"/>
      <c r="Y168" s="342"/>
      <c r="Z168" s="340" t="s">
        <v>30</v>
      </c>
      <c r="AA168" s="341"/>
      <c r="AB168" s="341"/>
      <c r="AC168" s="342"/>
      <c r="AD168" s="340" t="s">
        <v>27</v>
      </c>
      <c r="AE168" s="341"/>
      <c r="AF168" s="341"/>
      <c r="AG168" s="342"/>
      <c r="AH168" s="361" t="s">
        <v>34</v>
      </c>
      <c r="AI168" s="362"/>
      <c r="AJ168" s="362"/>
      <c r="AK168" s="363"/>
      <c r="AL168" s="5"/>
      <c r="AM168" s="5"/>
    </row>
    <row r="169" spans="1:39" ht="13.5" thickBot="1">
      <c r="A169" s="593"/>
      <c r="B169" s="13" t="s">
        <v>100</v>
      </c>
      <c r="C169" s="24"/>
      <c r="D169" s="13"/>
      <c r="E169" s="13"/>
      <c r="F169" s="13"/>
      <c r="G169" s="24"/>
      <c r="H169" s="13"/>
      <c r="I169" s="13"/>
      <c r="J169" s="13"/>
      <c r="K169" s="599"/>
      <c r="L169" s="13"/>
      <c r="M169" s="584">
        <v>170101</v>
      </c>
      <c r="N169" s="577"/>
      <c r="O169" s="578"/>
      <c r="P169" s="44" t="s">
        <v>121</v>
      </c>
      <c r="Q169" s="18"/>
      <c r="R169" s="18"/>
      <c r="S169" s="18"/>
      <c r="T169" s="19"/>
      <c r="U169" s="14"/>
      <c r="V169" s="343">
        <v>0.01091</v>
      </c>
      <c r="W169" s="343"/>
      <c r="X169" s="343"/>
      <c r="Y169" s="15"/>
      <c r="Z169" s="344">
        <v>0.015274</v>
      </c>
      <c r="AA169" s="345"/>
      <c r="AB169" s="345"/>
      <c r="AC169" s="15"/>
      <c r="AD169" s="14"/>
      <c r="AE169" s="364">
        <f>V169*AI164</f>
        <v>0</v>
      </c>
      <c r="AF169" s="364"/>
      <c r="AG169" s="15"/>
      <c r="AH169" s="14"/>
      <c r="AI169" s="365">
        <f>Z169*AI164</f>
        <v>0</v>
      </c>
      <c r="AJ169" s="365"/>
      <c r="AK169" s="45"/>
      <c r="AL169" s="5"/>
      <c r="AM169" s="5"/>
    </row>
    <row r="170" spans="1:39" ht="13.5" thickBot="1">
      <c r="A170" s="593"/>
      <c r="B170" s="13" t="s">
        <v>101</v>
      </c>
      <c r="C170" s="24"/>
      <c r="D170" s="13"/>
      <c r="E170" s="13"/>
      <c r="F170" s="13"/>
      <c r="G170" s="24"/>
      <c r="H170" s="13"/>
      <c r="I170" s="13"/>
      <c r="J170" s="13"/>
      <c r="K170" s="599"/>
      <c r="L170" s="13"/>
      <c r="M170" s="584">
        <v>170103</v>
      </c>
      <c r="N170" s="577"/>
      <c r="O170" s="578"/>
      <c r="P170" s="44" t="s">
        <v>122</v>
      </c>
      <c r="Q170" s="18"/>
      <c r="R170" s="18"/>
      <c r="S170" s="18"/>
      <c r="T170" s="19"/>
      <c r="U170" s="16"/>
      <c r="V170" s="328">
        <v>0.03273</v>
      </c>
      <c r="W170" s="328"/>
      <c r="X170" s="328"/>
      <c r="Y170" s="17"/>
      <c r="Z170" s="329">
        <v>0.029457</v>
      </c>
      <c r="AA170" s="330"/>
      <c r="AB170" s="330"/>
      <c r="AC170" s="17"/>
      <c r="AD170" s="16"/>
      <c r="AE170" s="331">
        <f>V170*AI164</f>
        <v>0</v>
      </c>
      <c r="AF170" s="331"/>
      <c r="AG170" s="17"/>
      <c r="AH170" s="16"/>
      <c r="AI170" s="339">
        <f>Z170*AI164</f>
        <v>0</v>
      </c>
      <c r="AJ170" s="339"/>
      <c r="AK170" s="46"/>
      <c r="AL170" s="5"/>
      <c r="AM170" s="5"/>
    </row>
    <row r="171" spans="1:39" ht="13.5" thickBot="1">
      <c r="A171" s="593"/>
      <c r="B171" s="193" t="s">
        <v>102</v>
      </c>
      <c r="C171" s="24"/>
      <c r="D171" s="13"/>
      <c r="E171" s="13"/>
      <c r="F171" s="193"/>
      <c r="G171" s="24"/>
      <c r="H171" s="193"/>
      <c r="I171" s="193"/>
      <c r="J171" s="193"/>
      <c r="K171" s="600"/>
      <c r="L171" s="13"/>
      <c r="M171" s="584">
        <v>170407</v>
      </c>
      <c r="N171" s="577"/>
      <c r="O171" s="578"/>
      <c r="P171" s="44" t="s">
        <v>123</v>
      </c>
      <c r="Q171" s="18"/>
      <c r="R171" s="18"/>
      <c r="S171" s="18"/>
      <c r="T171" s="19"/>
      <c r="U171" s="16"/>
      <c r="V171" s="328">
        <v>0.000535</v>
      </c>
      <c r="W171" s="328"/>
      <c r="X171" s="328"/>
      <c r="Y171" s="17"/>
      <c r="Z171" s="329">
        <v>0.000193</v>
      </c>
      <c r="AA171" s="330"/>
      <c r="AB171" s="330"/>
      <c r="AC171" s="17"/>
      <c r="AD171" s="16"/>
      <c r="AE171" s="331">
        <f>V171*AI164</f>
        <v>0</v>
      </c>
      <c r="AF171" s="331"/>
      <c r="AG171" s="17"/>
      <c r="AH171" s="16"/>
      <c r="AI171" s="339">
        <f>Z171*AI164</f>
        <v>0</v>
      </c>
      <c r="AJ171" s="339"/>
      <c r="AK171" s="46"/>
      <c r="AL171" s="5"/>
      <c r="AM171" s="5"/>
    </row>
    <row r="172" spans="1:39" ht="13.5" thickBot="1">
      <c r="A172" s="593"/>
      <c r="B172" s="13" t="s">
        <v>103</v>
      </c>
      <c r="C172" s="24"/>
      <c r="D172" s="13"/>
      <c r="E172" s="13"/>
      <c r="F172" s="13"/>
      <c r="G172" s="24"/>
      <c r="H172" s="13"/>
      <c r="I172" s="13"/>
      <c r="J172" s="13"/>
      <c r="K172" s="599"/>
      <c r="L172" s="13"/>
      <c r="M172" s="584">
        <v>170201</v>
      </c>
      <c r="N172" s="577"/>
      <c r="O172" s="578"/>
      <c r="P172" s="44" t="s">
        <v>124</v>
      </c>
      <c r="Q172" s="18"/>
      <c r="R172" s="18"/>
      <c r="S172" s="18"/>
      <c r="T172" s="19"/>
      <c r="U172" s="16"/>
      <c r="V172" s="336">
        <v>0.001605</v>
      </c>
      <c r="W172" s="336"/>
      <c r="X172" s="336"/>
      <c r="Y172" s="17"/>
      <c r="Z172" s="329">
        <v>0.000401</v>
      </c>
      <c r="AA172" s="330"/>
      <c r="AB172" s="330"/>
      <c r="AC172" s="17"/>
      <c r="AD172" s="16"/>
      <c r="AE172" s="421">
        <f>V172*AI164</f>
        <v>0</v>
      </c>
      <c r="AF172" s="421"/>
      <c r="AG172" s="17"/>
      <c r="AH172" s="16"/>
      <c r="AI172" s="339">
        <f>Z172*AI164</f>
        <v>0</v>
      </c>
      <c r="AJ172" s="339"/>
      <c r="AK172" s="46"/>
      <c r="AL172" s="5"/>
      <c r="AM172" s="5"/>
    </row>
    <row r="173" spans="1:39" ht="13.5" thickBot="1">
      <c r="A173" s="601"/>
      <c r="B173" s="6"/>
      <c r="C173" s="13"/>
      <c r="D173" s="13"/>
      <c r="E173" s="13"/>
      <c r="F173" s="13"/>
      <c r="G173" s="13"/>
      <c r="H173" s="13"/>
      <c r="I173" s="13"/>
      <c r="J173" s="13"/>
      <c r="K173" s="599"/>
      <c r="L173" s="13"/>
      <c r="M173" s="584">
        <v>170203</v>
      </c>
      <c r="N173" s="577"/>
      <c r="O173" s="578"/>
      <c r="P173" s="54" t="s">
        <v>114</v>
      </c>
      <c r="Q173" s="12"/>
      <c r="R173" s="12"/>
      <c r="S173" s="12"/>
      <c r="T173" s="22"/>
      <c r="U173" s="257"/>
      <c r="V173" s="336">
        <v>0.00214</v>
      </c>
      <c r="W173" s="336"/>
      <c r="X173" s="336"/>
      <c r="Y173" s="258"/>
      <c r="Z173" s="329">
        <v>0.000327</v>
      </c>
      <c r="AA173" s="337"/>
      <c r="AB173" s="337"/>
      <c r="AC173" s="258"/>
      <c r="AD173" s="257"/>
      <c r="AE173" s="339">
        <f>V173*AI164</f>
        <v>0</v>
      </c>
      <c r="AF173" s="339"/>
      <c r="AG173" s="258"/>
      <c r="AH173" s="257"/>
      <c r="AI173" s="339">
        <f>Z173*AI164</f>
        <v>0</v>
      </c>
      <c r="AJ173" s="339"/>
      <c r="AK173" s="259"/>
      <c r="AL173" s="5"/>
      <c r="AM173" s="5"/>
    </row>
    <row r="174" spans="1:39" ht="13.5" thickBot="1">
      <c r="A174" s="602"/>
      <c r="B174" s="603"/>
      <c r="C174" s="604"/>
      <c r="D174" s="604"/>
      <c r="E174" s="604"/>
      <c r="F174" s="604"/>
      <c r="G174" s="604"/>
      <c r="H174" s="604"/>
      <c r="I174" s="604"/>
      <c r="J174" s="604"/>
      <c r="K174" s="605"/>
      <c r="L174" s="13"/>
      <c r="M174" s="584">
        <v>170904</v>
      </c>
      <c r="N174" s="577"/>
      <c r="O174" s="578"/>
      <c r="P174" s="54" t="s">
        <v>128</v>
      </c>
      <c r="Q174" s="12"/>
      <c r="R174" s="12"/>
      <c r="S174" s="12"/>
      <c r="T174" s="22"/>
      <c r="U174" s="257"/>
      <c r="V174" s="336">
        <v>0.000413</v>
      </c>
      <c r="W174" s="336"/>
      <c r="X174" s="336"/>
      <c r="Y174" s="258"/>
      <c r="Z174" s="329">
        <v>0.000167</v>
      </c>
      <c r="AA174" s="337"/>
      <c r="AB174" s="337"/>
      <c r="AC174" s="258"/>
      <c r="AD174" s="257"/>
      <c r="AE174" s="350">
        <f>V174*AI164</f>
        <v>0</v>
      </c>
      <c r="AF174" s="350"/>
      <c r="AG174" s="258"/>
      <c r="AH174" s="257"/>
      <c r="AI174" s="339">
        <f>Z174*AI164</f>
        <v>0</v>
      </c>
      <c r="AJ174" s="339"/>
      <c r="AK174" s="259"/>
      <c r="AL174" s="5"/>
      <c r="AM174" s="5"/>
    </row>
    <row r="175" spans="1:39" ht="13.5" thickBot="1">
      <c r="A175" s="4"/>
      <c r="B175" s="6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584">
        <v>150101</v>
      </c>
      <c r="N175" s="577"/>
      <c r="O175" s="578"/>
      <c r="P175" s="54" t="s">
        <v>125</v>
      </c>
      <c r="Q175" s="12"/>
      <c r="R175" s="12"/>
      <c r="S175" s="12"/>
      <c r="T175" s="22"/>
      <c r="U175" s="20"/>
      <c r="V175" s="356">
        <v>0.003761</v>
      </c>
      <c r="W175" s="356"/>
      <c r="X175" s="356"/>
      <c r="Y175" s="21"/>
      <c r="Z175" s="352">
        <v>0.000263</v>
      </c>
      <c r="AA175" s="353"/>
      <c r="AB175" s="353"/>
      <c r="AC175" s="21"/>
      <c r="AD175" s="20"/>
      <c r="AE175" s="331">
        <f>V175*AI164</f>
        <v>0</v>
      </c>
      <c r="AF175" s="331"/>
      <c r="AG175" s="21"/>
      <c r="AH175" s="20"/>
      <c r="AI175" s="349">
        <f>Z175*AI164</f>
        <v>0</v>
      </c>
      <c r="AJ175" s="349"/>
      <c r="AK175" s="47"/>
      <c r="AL175" s="5"/>
      <c r="AM175" s="5"/>
    </row>
    <row r="176" spans="1:39" ht="14.25" customHeight="1" thickBot="1">
      <c r="A176" s="4"/>
      <c r="B176" s="6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7"/>
      <c r="P176" s="48" t="s">
        <v>16</v>
      </c>
      <c r="Q176" s="49"/>
      <c r="R176" s="49"/>
      <c r="S176" s="49"/>
      <c r="T176" s="50"/>
      <c r="U176" s="51"/>
      <c r="V176" s="338">
        <f>SUM(V169:X175)</f>
        <v>0.052094</v>
      </c>
      <c r="W176" s="338"/>
      <c r="X176" s="338"/>
      <c r="Y176" s="52"/>
      <c r="Z176" s="354">
        <f>SUM(Z169:AB175)</f>
        <v>0.046082</v>
      </c>
      <c r="AA176" s="355"/>
      <c r="AB176" s="355"/>
      <c r="AC176" s="52"/>
      <c r="AD176" s="51"/>
      <c r="AE176" s="351">
        <f>SUM(AE169:AF175)</f>
        <v>0</v>
      </c>
      <c r="AF176" s="351"/>
      <c r="AG176" s="52"/>
      <c r="AH176" s="346">
        <f>SUM(AI169:AJ175)</f>
        <v>0</v>
      </c>
      <c r="AI176" s="347"/>
      <c r="AJ176" s="347"/>
      <c r="AK176" s="348"/>
      <c r="AL176" s="5"/>
      <c r="AM176" s="5"/>
    </row>
    <row r="177" spans="1:39" ht="13.5" thickTop="1">
      <c r="A177" s="5"/>
      <c r="B177" s="6"/>
      <c r="C177" s="4" t="s">
        <v>61</v>
      </c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57"/>
      <c r="R177" s="57"/>
      <c r="S177" s="57"/>
      <c r="T177" s="57"/>
      <c r="U177" s="57"/>
      <c r="V177" s="7"/>
      <c r="W177" s="58"/>
      <c r="X177" s="58"/>
      <c r="Y177" s="58"/>
      <c r="Z177" s="7"/>
      <c r="AA177" s="59"/>
      <c r="AB177" s="59"/>
      <c r="AC177" s="59"/>
      <c r="AD177" s="7"/>
      <c r="AE177" s="7"/>
      <c r="AF177" s="60"/>
      <c r="AG177" s="60"/>
      <c r="AH177" s="7"/>
      <c r="AI177" s="61"/>
      <c r="AJ177" s="62"/>
      <c r="AK177" s="205"/>
      <c r="AL177" s="5"/>
      <c r="AM177" s="5"/>
    </row>
    <row r="178" spans="1:39" ht="12.75">
      <c r="A178" s="5"/>
      <c r="B178" s="6"/>
      <c r="C178" s="4"/>
      <c r="D178" s="7"/>
      <c r="E178" s="7"/>
      <c r="F178" s="7"/>
      <c r="G178" s="7"/>
      <c r="H178" s="7"/>
      <c r="I178" s="73"/>
      <c r="J178" s="73"/>
      <c r="K178" s="73"/>
      <c r="L178" s="73"/>
      <c r="M178" s="73"/>
      <c r="N178" s="73"/>
      <c r="O178" s="73"/>
      <c r="P178" s="73"/>
      <c r="Q178" s="74"/>
      <c r="R178" s="74"/>
      <c r="S178" s="74"/>
      <c r="T178" s="74"/>
      <c r="U178" s="74"/>
      <c r="V178" s="73"/>
      <c r="W178" s="75"/>
      <c r="X178" s="75"/>
      <c r="Y178" s="75"/>
      <c r="Z178" s="73"/>
      <c r="AA178" s="76"/>
      <c r="AB178" s="76"/>
      <c r="AC178" s="76"/>
      <c r="AD178" s="73"/>
      <c r="AE178" s="73"/>
      <c r="AF178" s="77"/>
      <c r="AG178" s="77"/>
      <c r="AH178" s="73"/>
      <c r="AI178" s="79"/>
      <c r="AJ178" s="80"/>
      <c r="AK178" s="205"/>
      <c r="AL178" s="5"/>
      <c r="AM178" s="5"/>
    </row>
    <row r="179" spans="1:39" ht="5.25" customHeight="1" thickBot="1">
      <c r="A179" s="5"/>
      <c r="B179" s="6"/>
      <c r="C179" s="13"/>
      <c r="D179" s="13"/>
      <c r="E179" s="13"/>
      <c r="F179" s="13"/>
      <c r="G179" s="13"/>
      <c r="H179" s="13"/>
      <c r="I179" s="7"/>
      <c r="J179" s="7"/>
      <c r="K179" s="7"/>
      <c r="L179" s="7"/>
      <c r="M179" s="7"/>
      <c r="N179" s="7"/>
      <c r="O179" s="7"/>
      <c r="P179" s="7"/>
      <c r="Q179" s="57"/>
      <c r="R179" s="57"/>
      <c r="S179" s="57"/>
      <c r="T179" s="57"/>
      <c r="U179" s="57"/>
      <c r="V179" s="7"/>
      <c r="W179" s="58"/>
      <c r="X179" s="58"/>
      <c r="Y179" s="58"/>
      <c r="Z179" s="7"/>
      <c r="AA179" s="59"/>
      <c r="AB179" s="59"/>
      <c r="AC179" s="59"/>
      <c r="AD179" s="7"/>
      <c r="AE179" s="7"/>
      <c r="AF179" s="60"/>
      <c r="AG179" s="60"/>
      <c r="AH179" s="7"/>
      <c r="AI179" s="61"/>
      <c r="AJ179" s="80"/>
      <c r="AK179" s="205"/>
      <c r="AL179" s="5"/>
      <c r="AM179" s="5"/>
    </row>
    <row r="180" spans="1:39" ht="12.75">
      <c r="A180" s="327" t="s">
        <v>115</v>
      </c>
      <c r="B180" s="324"/>
      <c r="C180" s="4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57"/>
      <c r="R180" s="57"/>
      <c r="S180" s="57"/>
      <c r="T180" s="57"/>
      <c r="U180" s="57"/>
      <c r="V180" s="7"/>
      <c r="W180" s="58"/>
      <c r="X180" s="58"/>
      <c r="Y180" s="58"/>
      <c r="Z180" s="7"/>
      <c r="AA180" s="59"/>
      <c r="AB180" s="59"/>
      <c r="AC180" s="59"/>
      <c r="AD180" s="7"/>
      <c r="AE180" s="7"/>
      <c r="AF180" s="60"/>
      <c r="AG180" s="60"/>
      <c r="AH180" s="7"/>
      <c r="AI180" s="61"/>
      <c r="AJ180" s="62"/>
      <c r="AK180" s="62"/>
      <c r="AL180" s="5"/>
      <c r="AM180" s="5"/>
    </row>
    <row r="181" spans="1:39" ht="12.75" customHeight="1" thickBot="1">
      <c r="A181" s="321"/>
      <c r="B181" s="322"/>
      <c r="C181" s="34" t="s">
        <v>118</v>
      </c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</row>
    <row r="182" spans="1:39" ht="6" customHeight="1" thickBot="1">
      <c r="A182" s="256"/>
      <c r="B182" s="23"/>
      <c r="C182" s="5"/>
      <c r="D182" s="5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</row>
    <row r="183" spans="1:39" ht="13.5">
      <c r="A183" s="23"/>
      <c r="B183" s="23"/>
      <c r="C183" s="5"/>
      <c r="D183" s="5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21" t="s">
        <v>88</v>
      </c>
      <c r="AA183" s="122"/>
      <c r="AB183" s="122"/>
      <c r="AC183" s="122"/>
      <c r="AD183" s="122"/>
      <c r="AE183" s="122"/>
      <c r="AF183" s="122"/>
      <c r="AG183" s="122"/>
      <c r="AH183" s="148"/>
      <c r="AI183" s="357">
        <v>0</v>
      </c>
      <c r="AJ183" s="358"/>
      <c r="AK183" s="5"/>
      <c r="AL183" s="5"/>
      <c r="AM183" s="5"/>
    </row>
    <row r="184" spans="1:39" ht="15" thickBot="1">
      <c r="A184" s="5"/>
      <c r="B184" s="23"/>
      <c r="C184" s="34"/>
      <c r="D184" s="5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23" t="s">
        <v>67</v>
      </c>
      <c r="AA184" s="124"/>
      <c r="AB184" s="124"/>
      <c r="AC184" s="124"/>
      <c r="AD184" s="124"/>
      <c r="AE184" s="124"/>
      <c r="AF184" s="124"/>
      <c r="AG184" s="124"/>
      <c r="AH184" s="125"/>
      <c r="AI184" s="359"/>
      <c r="AJ184" s="360"/>
      <c r="AK184" s="5"/>
      <c r="AL184" s="5"/>
      <c r="AM184" s="5"/>
    </row>
    <row r="185" spans="1:39" ht="4.5" customHeight="1" thickBot="1">
      <c r="A185" s="5"/>
      <c r="B185" s="23"/>
      <c r="C185" s="34"/>
      <c r="D185" s="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</row>
    <row r="186" spans="1:39" s="193" customFormat="1" ht="11.25" customHeight="1" thickTop="1">
      <c r="A186" s="5"/>
      <c r="B186" s="4"/>
      <c r="C186" s="34"/>
      <c r="D186" s="13"/>
      <c r="E186" s="13"/>
      <c r="F186" s="13"/>
      <c r="G186" s="13"/>
      <c r="H186" s="13"/>
      <c r="I186" s="188"/>
      <c r="J186" s="187"/>
      <c r="K186" s="187"/>
      <c r="L186" s="187"/>
      <c r="M186" s="581" t="s">
        <v>144</v>
      </c>
      <c r="N186" s="609"/>
      <c r="O186" s="587"/>
      <c r="P186" s="36" t="s">
        <v>14</v>
      </c>
      <c r="Q186" s="37"/>
      <c r="R186" s="37"/>
      <c r="S186" s="37"/>
      <c r="T186" s="38"/>
      <c r="U186" s="39"/>
      <c r="V186" s="37" t="s">
        <v>5</v>
      </c>
      <c r="W186" s="37"/>
      <c r="X186" s="37"/>
      <c r="Y186" s="38"/>
      <c r="Z186" s="39" t="s">
        <v>15</v>
      </c>
      <c r="AA186" s="37"/>
      <c r="AB186" s="37"/>
      <c r="AC186" s="38"/>
      <c r="AD186" s="39"/>
      <c r="AE186" s="37" t="s">
        <v>6</v>
      </c>
      <c r="AF186" s="37"/>
      <c r="AG186" s="38"/>
      <c r="AH186" s="41"/>
      <c r="AI186" s="41" t="s">
        <v>7</v>
      </c>
      <c r="AJ186" s="41"/>
      <c r="AK186" s="53"/>
      <c r="AL186" s="6"/>
      <c r="AM186" s="6"/>
    </row>
    <row r="187" spans="1:39" s="193" customFormat="1" ht="13.5" customHeight="1" thickBot="1">
      <c r="A187" s="606" t="s">
        <v>104</v>
      </c>
      <c r="B187" s="595"/>
      <c r="C187" s="595"/>
      <c r="D187" s="596"/>
      <c r="E187" s="596"/>
      <c r="F187" s="594"/>
      <c r="G187" s="597"/>
      <c r="H187" s="597"/>
      <c r="I187" s="597"/>
      <c r="J187" s="597"/>
      <c r="K187" s="598"/>
      <c r="L187" s="270"/>
      <c r="M187" s="270"/>
      <c r="N187" s="270"/>
      <c r="O187" s="33"/>
      <c r="P187" s="43"/>
      <c r="Q187" s="9"/>
      <c r="R187" s="9"/>
      <c r="S187" s="9"/>
      <c r="T187" s="10"/>
      <c r="U187" s="340" t="s">
        <v>35</v>
      </c>
      <c r="V187" s="341"/>
      <c r="W187" s="341"/>
      <c r="X187" s="341"/>
      <c r="Y187" s="342"/>
      <c r="Z187" s="340" t="s">
        <v>30</v>
      </c>
      <c r="AA187" s="341"/>
      <c r="AB187" s="341"/>
      <c r="AC187" s="342"/>
      <c r="AD187" s="340" t="s">
        <v>27</v>
      </c>
      <c r="AE187" s="341"/>
      <c r="AF187" s="341"/>
      <c r="AG187" s="342"/>
      <c r="AH187" s="361" t="s">
        <v>34</v>
      </c>
      <c r="AI187" s="362"/>
      <c r="AJ187" s="362"/>
      <c r="AK187" s="363"/>
      <c r="AL187" s="6"/>
      <c r="AM187" s="6"/>
    </row>
    <row r="188" spans="1:39" s="193" customFormat="1" ht="13.5" customHeight="1" thickBot="1">
      <c r="A188" s="593"/>
      <c r="B188" s="13" t="s">
        <v>100</v>
      </c>
      <c r="C188" s="24"/>
      <c r="D188" s="13"/>
      <c r="E188" s="13"/>
      <c r="F188" s="13"/>
      <c r="G188" s="24"/>
      <c r="H188" s="13"/>
      <c r="I188" s="13"/>
      <c r="J188" s="13"/>
      <c r="K188" s="599"/>
      <c r="L188" s="13"/>
      <c r="M188" s="584">
        <v>170101</v>
      </c>
      <c r="N188" s="584"/>
      <c r="O188" s="591"/>
      <c r="P188" s="44" t="s">
        <v>121</v>
      </c>
      <c r="Q188" s="18"/>
      <c r="R188" s="18"/>
      <c r="S188" s="18"/>
      <c r="T188" s="19"/>
      <c r="U188" s="14"/>
      <c r="V188" s="343">
        <v>0.011327</v>
      </c>
      <c r="W188" s="343"/>
      <c r="X188" s="343"/>
      <c r="Y188" s="15"/>
      <c r="Z188" s="344">
        <v>0.015857</v>
      </c>
      <c r="AA188" s="345"/>
      <c r="AB188" s="345"/>
      <c r="AC188" s="15"/>
      <c r="AD188" s="14"/>
      <c r="AE188" s="364">
        <f>V188*AI183</f>
        <v>0</v>
      </c>
      <c r="AF188" s="364"/>
      <c r="AG188" s="15"/>
      <c r="AH188" s="14"/>
      <c r="AI188" s="365">
        <f>Z188*AI183</f>
        <v>0</v>
      </c>
      <c r="AJ188" s="365"/>
      <c r="AK188" s="45"/>
      <c r="AL188" s="6"/>
      <c r="AM188" s="6"/>
    </row>
    <row r="189" spans="1:39" ht="13.5" customHeight="1" thickBot="1">
      <c r="A189" s="593"/>
      <c r="B189" s="13" t="s">
        <v>101</v>
      </c>
      <c r="C189" s="24"/>
      <c r="D189" s="13"/>
      <c r="E189" s="13"/>
      <c r="F189" s="13"/>
      <c r="G189" s="24"/>
      <c r="H189" s="13"/>
      <c r="I189" s="13"/>
      <c r="J189" s="13"/>
      <c r="K189" s="599"/>
      <c r="L189" s="13"/>
      <c r="M189" s="584">
        <v>170103</v>
      </c>
      <c r="N189" s="584"/>
      <c r="O189" s="591"/>
      <c r="P189" s="44" t="s">
        <v>122</v>
      </c>
      <c r="Q189" s="18"/>
      <c r="R189" s="18"/>
      <c r="S189" s="18"/>
      <c r="T189" s="19"/>
      <c r="U189" s="16"/>
      <c r="V189" s="328">
        <v>0.007551</v>
      </c>
      <c r="W189" s="328"/>
      <c r="X189" s="328"/>
      <c r="Y189" s="17"/>
      <c r="Z189" s="329">
        <v>0.006796</v>
      </c>
      <c r="AA189" s="330"/>
      <c r="AB189" s="330"/>
      <c r="AC189" s="17"/>
      <c r="AD189" s="16"/>
      <c r="AE189" s="331">
        <f>V189*AI183</f>
        <v>0</v>
      </c>
      <c r="AF189" s="331"/>
      <c r="AG189" s="17"/>
      <c r="AH189" s="16"/>
      <c r="AI189" s="339">
        <f>Z189*AI183</f>
        <v>0</v>
      </c>
      <c r="AJ189" s="339"/>
      <c r="AK189" s="46"/>
      <c r="AL189" s="5"/>
      <c r="AM189" s="5"/>
    </row>
    <row r="190" spans="1:39" ht="13.5" thickBot="1">
      <c r="A190" s="593"/>
      <c r="B190" s="193" t="s">
        <v>102</v>
      </c>
      <c r="C190" s="24"/>
      <c r="D190" s="13"/>
      <c r="E190" s="13"/>
      <c r="F190" s="193"/>
      <c r="G190" s="24"/>
      <c r="H190" s="193"/>
      <c r="I190" s="193"/>
      <c r="J190" s="193"/>
      <c r="K190" s="600"/>
      <c r="L190" s="13"/>
      <c r="M190" s="584">
        <v>170802</v>
      </c>
      <c r="N190" s="584"/>
      <c r="O190" s="591"/>
      <c r="P190" s="44" t="s">
        <v>129</v>
      </c>
      <c r="Q190" s="18"/>
      <c r="R190" s="18"/>
      <c r="S190" s="18"/>
      <c r="T190" s="19"/>
      <c r="U190" s="16"/>
      <c r="V190" s="328">
        <v>0.00972</v>
      </c>
      <c r="W190" s="328"/>
      <c r="X190" s="328"/>
      <c r="Y190" s="17"/>
      <c r="Z190" s="329">
        <v>0.003927</v>
      </c>
      <c r="AA190" s="330"/>
      <c r="AB190" s="330"/>
      <c r="AC190" s="17"/>
      <c r="AD190" s="16"/>
      <c r="AE190" s="331">
        <f>V190*AI183</f>
        <v>0</v>
      </c>
      <c r="AF190" s="331"/>
      <c r="AG190" s="17"/>
      <c r="AH190" s="16"/>
      <c r="AI190" s="339">
        <f>Z190*AI183</f>
        <v>0</v>
      </c>
      <c r="AJ190" s="339"/>
      <c r="AK190" s="46"/>
      <c r="AL190" s="5"/>
      <c r="AM190" s="5"/>
    </row>
    <row r="191" spans="1:39" ht="13.5" thickBot="1">
      <c r="A191" s="593"/>
      <c r="B191" s="13" t="s">
        <v>103</v>
      </c>
      <c r="C191" s="24"/>
      <c r="D191" s="13"/>
      <c r="E191" s="13"/>
      <c r="F191" s="13"/>
      <c r="G191" s="24"/>
      <c r="H191" s="13"/>
      <c r="I191" s="13"/>
      <c r="J191" s="13"/>
      <c r="K191" s="599"/>
      <c r="L191" s="13"/>
      <c r="M191" s="584">
        <v>170201</v>
      </c>
      <c r="N191" s="584"/>
      <c r="O191" s="591"/>
      <c r="P191" s="44" t="s">
        <v>124</v>
      </c>
      <c r="Q191" s="18"/>
      <c r="R191" s="18"/>
      <c r="S191" s="18"/>
      <c r="T191" s="19"/>
      <c r="U191" s="16"/>
      <c r="V191" s="336">
        <v>0.003402</v>
      </c>
      <c r="W191" s="336"/>
      <c r="X191" s="336"/>
      <c r="Y191" s="17"/>
      <c r="Z191" s="329">
        <v>0.000851</v>
      </c>
      <c r="AA191" s="330"/>
      <c r="AB191" s="330"/>
      <c r="AC191" s="17"/>
      <c r="AD191" s="16"/>
      <c r="AE191" s="421">
        <f>V191*AI183</f>
        <v>0</v>
      </c>
      <c r="AF191" s="421"/>
      <c r="AG191" s="17"/>
      <c r="AH191" s="16"/>
      <c r="AI191" s="339">
        <f>Z191*AI183</f>
        <v>0</v>
      </c>
      <c r="AJ191" s="339"/>
      <c r="AK191" s="46"/>
      <c r="AL191" s="5"/>
      <c r="AM191" s="5"/>
    </row>
    <row r="192" spans="1:39" ht="13.5" thickBot="1">
      <c r="A192" s="601"/>
      <c r="B192" s="6"/>
      <c r="C192" s="13"/>
      <c r="D192" s="13"/>
      <c r="E192" s="13"/>
      <c r="F192" s="13"/>
      <c r="G192" s="13"/>
      <c r="H192" s="13"/>
      <c r="I192" s="13"/>
      <c r="J192" s="13"/>
      <c r="K192" s="599"/>
      <c r="L192" s="13"/>
      <c r="M192" s="584">
        <v>170203</v>
      </c>
      <c r="N192" s="584"/>
      <c r="O192" s="591"/>
      <c r="P192" s="54" t="s">
        <v>114</v>
      </c>
      <c r="Q192" s="12"/>
      <c r="R192" s="12"/>
      <c r="S192" s="12"/>
      <c r="T192" s="22"/>
      <c r="U192" s="257"/>
      <c r="V192" s="336">
        <v>0.006318</v>
      </c>
      <c r="W192" s="336"/>
      <c r="X192" s="336"/>
      <c r="Y192" s="258"/>
      <c r="Z192" s="329">
        <v>0.000966</v>
      </c>
      <c r="AA192" s="337"/>
      <c r="AB192" s="337"/>
      <c r="AC192" s="258"/>
      <c r="AD192" s="257"/>
      <c r="AE192" s="339">
        <f>V192*AI183</f>
        <v>0</v>
      </c>
      <c r="AF192" s="339"/>
      <c r="AG192" s="258"/>
      <c r="AH192" s="257"/>
      <c r="AI192" s="339">
        <f>Z192*AI183</f>
        <v>0</v>
      </c>
      <c r="AJ192" s="339"/>
      <c r="AK192" s="259"/>
      <c r="AL192" s="5"/>
      <c r="AM192" s="5"/>
    </row>
    <row r="193" spans="1:39" ht="13.5" thickBot="1">
      <c r="A193" s="602"/>
      <c r="B193" s="603"/>
      <c r="C193" s="604"/>
      <c r="D193" s="604"/>
      <c r="E193" s="604"/>
      <c r="F193" s="604"/>
      <c r="G193" s="604"/>
      <c r="H193" s="604"/>
      <c r="I193" s="604"/>
      <c r="J193" s="604"/>
      <c r="K193" s="605"/>
      <c r="L193" s="13"/>
      <c r="M193" s="584">
        <v>170904</v>
      </c>
      <c r="N193" s="584"/>
      <c r="O193" s="591"/>
      <c r="P193" s="54" t="s">
        <v>128</v>
      </c>
      <c r="Q193" s="12"/>
      <c r="R193" s="12"/>
      <c r="S193" s="12"/>
      <c r="T193" s="22"/>
      <c r="U193" s="257"/>
      <c r="V193" s="336">
        <v>0.000365</v>
      </c>
      <c r="W193" s="336"/>
      <c r="X193" s="336"/>
      <c r="Y193" s="258"/>
      <c r="Z193" s="329">
        <v>0.000147</v>
      </c>
      <c r="AA193" s="337"/>
      <c r="AB193" s="337"/>
      <c r="AC193" s="258"/>
      <c r="AD193" s="257"/>
      <c r="AE193" s="350">
        <f>V193*AI183</f>
        <v>0</v>
      </c>
      <c r="AF193" s="350"/>
      <c r="AG193" s="258"/>
      <c r="AH193" s="257"/>
      <c r="AI193" s="339">
        <f>Z193*AI183</f>
        <v>0</v>
      </c>
      <c r="AJ193" s="339"/>
      <c r="AK193" s="259"/>
      <c r="AL193" s="5"/>
      <c r="AM193" s="5"/>
    </row>
    <row r="194" spans="1:39" ht="13.5" thickBot="1">
      <c r="A194" s="5"/>
      <c r="B194" s="6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584">
        <v>150101</v>
      </c>
      <c r="N194" s="584"/>
      <c r="O194" s="591"/>
      <c r="P194" s="54" t="s">
        <v>125</v>
      </c>
      <c r="Q194" s="12"/>
      <c r="R194" s="12"/>
      <c r="S194" s="12"/>
      <c r="T194" s="22"/>
      <c r="U194" s="20"/>
      <c r="V194" s="356">
        <v>0.007321</v>
      </c>
      <c r="W194" s="356"/>
      <c r="X194" s="356"/>
      <c r="Y194" s="21"/>
      <c r="Z194" s="352">
        <v>0.000512</v>
      </c>
      <c r="AA194" s="353"/>
      <c r="AB194" s="353"/>
      <c r="AC194" s="21"/>
      <c r="AD194" s="20"/>
      <c r="AE194" s="331">
        <f>V194*AI183</f>
        <v>0</v>
      </c>
      <c r="AF194" s="331"/>
      <c r="AG194" s="21"/>
      <c r="AH194" s="20"/>
      <c r="AI194" s="349">
        <f>Z194*AI183</f>
        <v>0</v>
      </c>
      <c r="AJ194" s="349"/>
      <c r="AK194" s="47"/>
      <c r="AL194" s="5"/>
      <c r="AM194" s="5"/>
    </row>
    <row r="195" spans="1:39" ht="13.5" thickBot="1">
      <c r="A195" s="5"/>
      <c r="B195" s="6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7"/>
      <c r="P195" s="48" t="s">
        <v>16</v>
      </c>
      <c r="Q195" s="49"/>
      <c r="R195" s="49"/>
      <c r="S195" s="49"/>
      <c r="T195" s="50"/>
      <c r="U195" s="51"/>
      <c r="V195" s="338">
        <f>SUM(V188:X194)</f>
        <v>0.046003999999999996</v>
      </c>
      <c r="W195" s="338"/>
      <c r="X195" s="338"/>
      <c r="Y195" s="52"/>
      <c r="Z195" s="354">
        <f>SUM(Z188:AB194)</f>
        <v>0.029056000000000002</v>
      </c>
      <c r="AA195" s="355"/>
      <c r="AB195" s="355"/>
      <c r="AC195" s="52"/>
      <c r="AD195" s="51"/>
      <c r="AE195" s="351">
        <f>SUM(AE188:AF194)</f>
        <v>0</v>
      </c>
      <c r="AF195" s="351"/>
      <c r="AG195" s="52"/>
      <c r="AH195" s="346">
        <f>SUM(AI188:AJ194)</f>
        <v>0</v>
      </c>
      <c r="AI195" s="347"/>
      <c r="AJ195" s="347"/>
      <c r="AK195" s="348"/>
      <c r="AL195" s="5"/>
      <c r="AM195" s="5"/>
    </row>
    <row r="196" spans="1:39" ht="13.5" thickTop="1">
      <c r="A196" s="5"/>
      <c r="B196" s="6"/>
      <c r="C196" s="4" t="s">
        <v>61</v>
      </c>
      <c r="E196" s="7"/>
      <c r="F196" s="7"/>
      <c r="G196" s="7"/>
      <c r="H196" s="7"/>
      <c r="I196" s="263"/>
      <c r="J196" s="263"/>
      <c r="K196" s="263"/>
      <c r="L196" s="263"/>
      <c r="M196" s="263"/>
      <c r="N196" s="263"/>
      <c r="O196" s="263"/>
      <c r="P196" s="263"/>
      <c r="Q196" s="264"/>
      <c r="R196" s="264"/>
      <c r="S196" s="264"/>
      <c r="T196" s="264"/>
      <c r="U196" s="264"/>
      <c r="V196" s="263"/>
      <c r="W196" s="265"/>
      <c r="X196" s="265"/>
      <c r="Y196" s="265"/>
      <c r="Z196" s="263"/>
      <c r="AA196" s="266"/>
      <c r="AB196" s="266"/>
      <c r="AC196" s="266"/>
      <c r="AD196" s="263"/>
      <c r="AE196" s="263"/>
      <c r="AF196" s="267"/>
      <c r="AG196" s="267"/>
      <c r="AH196" s="263"/>
      <c r="AI196" s="268"/>
      <c r="AJ196" s="62"/>
      <c r="AK196" s="205"/>
      <c r="AL196" s="5"/>
      <c r="AM196" s="5"/>
    </row>
    <row r="197" spans="1:39" ht="12.75">
      <c r="A197" s="5"/>
      <c r="B197" s="6"/>
      <c r="C197" s="4"/>
      <c r="E197" s="7"/>
      <c r="F197" s="7"/>
      <c r="G197" s="7"/>
      <c r="H197" s="7"/>
      <c r="I197" s="73"/>
      <c r="J197" s="73"/>
      <c r="K197" s="73"/>
      <c r="L197" s="73"/>
      <c r="M197" s="73"/>
      <c r="N197" s="73"/>
      <c r="O197" s="73"/>
      <c r="P197" s="73"/>
      <c r="Q197" s="74"/>
      <c r="R197" s="74"/>
      <c r="S197" s="74"/>
      <c r="T197" s="74"/>
      <c r="U197" s="74"/>
      <c r="V197" s="73"/>
      <c r="W197" s="75"/>
      <c r="X197" s="75"/>
      <c r="Y197" s="75"/>
      <c r="Z197" s="73"/>
      <c r="AA197" s="76"/>
      <c r="AB197" s="76"/>
      <c r="AC197" s="76"/>
      <c r="AD197" s="73"/>
      <c r="AE197" s="73"/>
      <c r="AF197" s="77"/>
      <c r="AG197" s="77"/>
      <c r="AH197" s="73"/>
      <c r="AI197" s="79"/>
      <c r="AJ197" s="62"/>
      <c r="AK197" s="205"/>
      <c r="AL197" s="5"/>
      <c r="AM197" s="5"/>
    </row>
    <row r="198" spans="1:39" ht="12.75">
      <c r="A198" s="5"/>
      <c r="B198" s="6"/>
      <c r="C198" s="4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57"/>
      <c r="R198" s="57"/>
      <c r="S198" s="57"/>
      <c r="T198" s="57"/>
      <c r="U198" s="57"/>
      <c r="V198" s="7"/>
      <c r="W198" s="58"/>
      <c r="X198" s="58"/>
      <c r="Y198" s="58"/>
      <c r="Z198" s="7"/>
      <c r="AA198" s="59"/>
      <c r="AB198" s="59"/>
      <c r="AC198" s="59"/>
      <c r="AD198" s="7"/>
      <c r="AE198" s="7"/>
      <c r="AF198" s="60"/>
      <c r="AG198" s="60"/>
      <c r="AH198" s="7"/>
      <c r="AI198" s="61"/>
      <c r="AJ198" s="62"/>
      <c r="AK198" s="205"/>
      <c r="AL198" s="5"/>
      <c r="AM198" s="5"/>
    </row>
    <row r="199" spans="1:39" ht="13.5" thickBot="1">
      <c r="A199" s="5"/>
      <c r="B199" s="6"/>
      <c r="C199" s="4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57"/>
      <c r="R199" s="57"/>
      <c r="S199" s="57"/>
      <c r="T199" s="57"/>
      <c r="U199" s="57"/>
      <c r="V199" s="7"/>
      <c r="W199" s="58"/>
      <c r="X199" s="58"/>
      <c r="Y199" s="58"/>
      <c r="Z199" s="7"/>
      <c r="AA199" s="59"/>
      <c r="AB199" s="59"/>
      <c r="AC199" s="59"/>
      <c r="AD199" s="7"/>
      <c r="AE199" s="7"/>
      <c r="AF199" s="60"/>
      <c r="AG199" s="60"/>
      <c r="AH199" s="7"/>
      <c r="AI199" s="61"/>
      <c r="AJ199" s="62"/>
      <c r="AK199" s="205"/>
      <c r="AL199" s="5"/>
      <c r="AM199" s="5"/>
    </row>
    <row r="200" spans="1:39" ht="33" customHeight="1" thickBot="1" thickTop="1">
      <c r="A200" s="319">
        <v>3</v>
      </c>
      <c r="B200" s="320"/>
      <c r="C200" s="1" t="s">
        <v>131</v>
      </c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2"/>
      <c r="AI200" s="2"/>
      <c r="AJ200" s="62"/>
      <c r="AK200" s="205"/>
      <c r="AL200" s="5"/>
      <c r="AM200" s="5"/>
    </row>
    <row r="201" spans="1:39" ht="16.5" thickBot="1" thickTop="1">
      <c r="A201" s="35"/>
      <c r="B201" s="35"/>
      <c r="C201" s="5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56"/>
      <c r="AI201" s="56"/>
      <c r="AJ201" s="62"/>
      <c r="AK201" s="205"/>
      <c r="AL201" s="5"/>
      <c r="AM201" s="5"/>
    </row>
    <row r="202" spans="1:39" ht="15">
      <c r="A202" s="327">
        <v>3</v>
      </c>
      <c r="B202" s="325"/>
      <c r="C202" s="5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56"/>
      <c r="AI202" s="56"/>
      <c r="AJ202" s="62"/>
      <c r="AK202" s="205"/>
      <c r="AL202" s="5"/>
      <c r="AM202" s="5"/>
    </row>
    <row r="203" spans="1:40" ht="15.75" thickBot="1">
      <c r="A203" s="326"/>
      <c r="B203" s="323"/>
      <c r="C203" s="298" t="s">
        <v>131</v>
      </c>
      <c r="D203" s="299"/>
      <c r="E203" s="299"/>
      <c r="F203" s="299"/>
      <c r="G203" s="299"/>
      <c r="H203" s="299"/>
      <c r="I203" s="299"/>
      <c r="J203" s="299"/>
      <c r="K203" s="299"/>
      <c r="L203" s="299"/>
      <c r="M203" s="299"/>
      <c r="N203" s="299"/>
      <c r="O203" s="299"/>
      <c r="P203" s="299"/>
      <c r="Q203" s="299"/>
      <c r="R203" s="299"/>
      <c r="S203" s="299"/>
      <c r="T203" s="299"/>
      <c r="U203" s="299"/>
      <c r="V203" s="299"/>
      <c r="W203" s="299"/>
      <c r="X203" s="299"/>
      <c r="Y203" s="299"/>
      <c r="Z203" s="299"/>
      <c r="AA203" s="299"/>
      <c r="AB203" s="299"/>
      <c r="AC203" s="299"/>
      <c r="AD203" s="299"/>
      <c r="AE203" s="299"/>
      <c r="AF203" s="299"/>
      <c r="AG203" s="299"/>
      <c r="AH203" s="299"/>
      <c r="AI203" s="299"/>
      <c r="AJ203" s="300"/>
      <c r="AK203" s="301"/>
      <c r="AL203" s="299"/>
      <c r="AM203" s="299"/>
      <c r="AN203" s="302"/>
    </row>
    <row r="204" spans="1:39" s="193" customFormat="1" ht="15" thickBot="1">
      <c r="A204" s="270"/>
      <c r="B204" s="270"/>
      <c r="C204" s="91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2"/>
      <c r="AK204" s="249"/>
      <c r="AL204" s="6"/>
      <c r="AM204" s="6"/>
    </row>
    <row r="205" spans="1:39" s="193" customFormat="1" ht="15" thickBot="1">
      <c r="A205" s="270"/>
      <c r="B205" s="270"/>
      <c r="C205" s="91"/>
      <c r="D205" s="310" t="s">
        <v>140</v>
      </c>
      <c r="E205" s="311"/>
      <c r="F205" s="311"/>
      <c r="G205" s="311"/>
      <c r="H205" s="311"/>
      <c r="I205" s="312"/>
      <c r="J205" s="553"/>
      <c r="K205" s="554"/>
      <c r="L205" s="554"/>
      <c r="M205" s="554"/>
      <c r="N205" s="554"/>
      <c r="O205" s="554"/>
      <c r="P205" s="554"/>
      <c r="Q205" s="554"/>
      <c r="R205" s="554"/>
      <c r="S205" s="554"/>
      <c r="T205" s="554"/>
      <c r="U205" s="554"/>
      <c r="V205" s="554"/>
      <c r="W205" s="554"/>
      <c r="X205" s="554"/>
      <c r="Y205" s="554"/>
      <c r="Z205" s="554"/>
      <c r="AA205" s="554"/>
      <c r="AB205" s="554"/>
      <c r="AC205" s="554"/>
      <c r="AD205" s="554"/>
      <c r="AE205" s="554"/>
      <c r="AF205" s="554"/>
      <c r="AG205" s="554"/>
      <c r="AH205" s="555"/>
      <c r="AI205" s="545"/>
      <c r="AJ205" s="546"/>
      <c r="AK205" s="249"/>
      <c r="AL205" s="6"/>
      <c r="AM205" s="6"/>
    </row>
    <row r="206" spans="1:39" s="193" customFormat="1" ht="15" thickBot="1">
      <c r="A206" s="270"/>
      <c r="B206" s="270"/>
      <c r="C206" s="91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57"/>
      <c r="AA206" s="57"/>
      <c r="AB206" s="57"/>
      <c r="AC206" s="57"/>
      <c r="AD206" s="57"/>
      <c r="AE206" s="57"/>
      <c r="AF206" s="57"/>
      <c r="AG206" s="57"/>
      <c r="AH206" s="309"/>
      <c r="AI206" s="546"/>
      <c r="AJ206" s="546"/>
      <c r="AK206" s="249"/>
      <c r="AL206" s="6"/>
      <c r="AM206" s="6"/>
    </row>
    <row r="207" spans="1:39" s="193" customFormat="1" ht="14.25">
      <c r="A207" s="270"/>
      <c r="B207" s="270"/>
      <c r="C207" s="91"/>
      <c r="D207" s="6"/>
      <c r="E207" s="6"/>
      <c r="F207" s="6"/>
      <c r="G207" s="6"/>
      <c r="H207" s="6"/>
      <c r="I207" s="6"/>
      <c r="J207" s="581" t="s">
        <v>144</v>
      </c>
      <c r="K207" s="581"/>
      <c r="L207" s="581"/>
      <c r="M207" s="581"/>
      <c r="N207" s="283" t="s">
        <v>14</v>
      </c>
      <c r="O207" s="284"/>
      <c r="P207" s="271"/>
      <c r="Q207" s="271"/>
      <c r="R207" s="271"/>
      <c r="S207" s="271"/>
      <c r="T207" s="275"/>
      <c r="U207" s="556" t="s">
        <v>143</v>
      </c>
      <c r="V207" s="557"/>
      <c r="W207" s="557"/>
      <c r="X207" s="557"/>
      <c r="Y207" s="424"/>
      <c r="Z207" s="538" t="s">
        <v>139</v>
      </c>
      <c r="AA207" s="539"/>
      <c r="AB207" s="539"/>
      <c r="AC207" s="540"/>
      <c r="AD207" s="7"/>
      <c r="AE207" s="564" t="s">
        <v>7</v>
      </c>
      <c r="AF207" s="565"/>
      <c r="AG207" s="565"/>
      <c r="AH207" s="566"/>
      <c r="AI207" s="308"/>
      <c r="AJ207" s="308"/>
      <c r="AK207" s="308"/>
      <c r="AL207" s="6"/>
      <c r="AM207" s="6"/>
    </row>
    <row r="208" spans="1:39" s="193" customFormat="1" ht="15" thickBot="1">
      <c r="A208" s="270"/>
      <c r="B208" s="270"/>
      <c r="C208" s="91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285"/>
      <c r="O208" s="286"/>
      <c r="P208" s="282"/>
      <c r="Q208" s="282"/>
      <c r="R208" s="282"/>
      <c r="S208" s="282"/>
      <c r="T208" s="297"/>
      <c r="U208" s="466" t="s">
        <v>137</v>
      </c>
      <c r="V208" s="467"/>
      <c r="W208" s="467"/>
      <c r="X208" s="467"/>
      <c r="Y208" s="468"/>
      <c r="Z208" s="466" t="s">
        <v>138</v>
      </c>
      <c r="AA208" s="467"/>
      <c r="AB208" s="467"/>
      <c r="AC208" s="468"/>
      <c r="AD208" s="305"/>
      <c r="AE208" s="567" t="s">
        <v>34</v>
      </c>
      <c r="AF208" s="568"/>
      <c r="AG208" s="568"/>
      <c r="AH208" s="569"/>
      <c r="AI208" s="307"/>
      <c r="AJ208" s="307"/>
      <c r="AK208" s="307"/>
      <c r="AL208" s="6"/>
      <c r="AM208" s="6"/>
    </row>
    <row r="209" spans="1:39" s="193" customFormat="1" ht="15" thickBot="1">
      <c r="A209" s="270"/>
      <c r="B209" s="270"/>
      <c r="C209" s="91"/>
      <c r="D209" s="6"/>
      <c r="E209" s="6"/>
      <c r="F209" s="6"/>
      <c r="G209" s="6"/>
      <c r="H209" s="6"/>
      <c r="I209" s="6"/>
      <c r="J209" s="590">
        <v>170504</v>
      </c>
      <c r="K209" s="590"/>
      <c r="L209" s="590"/>
      <c r="M209" s="610"/>
      <c r="N209" s="287" t="s">
        <v>132</v>
      </c>
      <c r="O209" s="288"/>
      <c r="P209" s="289"/>
      <c r="Q209" s="290"/>
      <c r="R209" s="290"/>
      <c r="S209" s="290"/>
      <c r="T209" s="281"/>
      <c r="U209" s="274"/>
      <c r="V209" s="570">
        <v>0</v>
      </c>
      <c r="W209" s="570"/>
      <c r="X209" s="570"/>
      <c r="Y209" s="276"/>
      <c r="Z209" s="571">
        <v>1.4</v>
      </c>
      <c r="AA209" s="572"/>
      <c r="AB209" s="572"/>
      <c r="AC209" s="277"/>
      <c r="AD209" s="7"/>
      <c r="AE209" s="573">
        <f>V209*Z209</f>
        <v>0</v>
      </c>
      <c r="AF209" s="574"/>
      <c r="AG209" s="574"/>
      <c r="AH209" s="575"/>
      <c r="AI209" s="60"/>
      <c r="AJ209" s="60"/>
      <c r="AK209" s="33"/>
      <c r="AL209" s="6"/>
      <c r="AM209" s="6"/>
    </row>
    <row r="210" spans="1:39" s="193" customFormat="1" ht="15" thickBot="1">
      <c r="A210" s="270"/>
      <c r="B210" s="270"/>
      <c r="C210" s="91"/>
      <c r="D210" s="6"/>
      <c r="E210" s="6"/>
      <c r="F210" s="6"/>
      <c r="G210" s="6"/>
      <c r="H210" s="6"/>
      <c r="I210" s="6"/>
      <c r="J210" s="590">
        <v>170302</v>
      </c>
      <c r="K210" s="590"/>
      <c r="L210" s="590"/>
      <c r="M210" s="610"/>
      <c r="N210" s="287" t="s">
        <v>133</v>
      </c>
      <c r="O210" s="288"/>
      <c r="P210" s="289"/>
      <c r="Q210" s="290"/>
      <c r="R210" s="290"/>
      <c r="S210" s="290"/>
      <c r="T210" s="281"/>
      <c r="U210" s="272"/>
      <c r="V210" s="328">
        <v>0</v>
      </c>
      <c r="W210" s="328"/>
      <c r="X210" s="328"/>
      <c r="Y210" s="273"/>
      <c r="Z210" s="544">
        <v>0.78</v>
      </c>
      <c r="AA210" s="330"/>
      <c r="AB210" s="330"/>
      <c r="AC210" s="273"/>
      <c r="AD210" s="7"/>
      <c r="AE210" s="541">
        <f>V210*Z210</f>
        <v>0</v>
      </c>
      <c r="AF210" s="542"/>
      <c r="AG210" s="542"/>
      <c r="AH210" s="543"/>
      <c r="AI210" s="339"/>
      <c r="AJ210" s="339"/>
      <c r="AK210" s="7"/>
      <c r="AL210" s="6"/>
      <c r="AM210" s="6"/>
    </row>
    <row r="211" spans="1:39" s="193" customFormat="1" ht="15" thickBot="1">
      <c r="A211" s="270"/>
      <c r="B211" s="270"/>
      <c r="C211" s="91"/>
      <c r="D211" s="6"/>
      <c r="E211" s="6"/>
      <c r="F211" s="6"/>
      <c r="G211" s="6"/>
      <c r="H211" s="6"/>
      <c r="I211" s="6"/>
      <c r="J211" s="590">
        <v>170405</v>
      </c>
      <c r="K211" s="590"/>
      <c r="L211" s="590"/>
      <c r="M211" s="610"/>
      <c r="N211" s="283" t="s">
        <v>134</v>
      </c>
      <c r="O211" s="284"/>
      <c r="P211" s="294"/>
      <c r="Q211" s="271"/>
      <c r="R211" s="271"/>
      <c r="S211" s="271"/>
      <c r="T211" s="275"/>
      <c r="U211" s="272"/>
      <c r="V211" s="328">
        <v>0</v>
      </c>
      <c r="W211" s="328"/>
      <c r="X211" s="328"/>
      <c r="Y211" s="273"/>
      <c r="Z211" s="544">
        <v>2.5</v>
      </c>
      <c r="AA211" s="330"/>
      <c r="AB211" s="330"/>
      <c r="AC211" s="273"/>
      <c r="AD211" s="7"/>
      <c r="AE211" s="541">
        <f>V211*Z211</f>
        <v>0</v>
      </c>
      <c r="AF211" s="542"/>
      <c r="AG211" s="542"/>
      <c r="AH211" s="543"/>
      <c r="AI211" s="339"/>
      <c r="AJ211" s="339"/>
      <c r="AK211" s="7"/>
      <c r="AL211" s="6"/>
      <c r="AM211" s="6"/>
    </row>
    <row r="212" spans="1:39" s="193" customFormat="1" ht="15" thickBot="1">
      <c r="A212" s="270"/>
      <c r="B212" s="270"/>
      <c r="C212" s="91"/>
      <c r="D212" s="6"/>
      <c r="E212" s="6"/>
      <c r="F212" s="6"/>
      <c r="G212" s="6"/>
      <c r="H212" s="6"/>
      <c r="I212" s="6"/>
      <c r="J212" s="590">
        <v>170203</v>
      </c>
      <c r="K212" s="590"/>
      <c r="L212" s="590"/>
      <c r="M212" s="610"/>
      <c r="N212" s="287" t="s">
        <v>13</v>
      </c>
      <c r="O212" s="288"/>
      <c r="P212" s="290"/>
      <c r="Q212" s="290"/>
      <c r="R212" s="290"/>
      <c r="S212" s="290"/>
      <c r="T212" s="281"/>
      <c r="U212" s="272"/>
      <c r="V212" s="336">
        <v>0</v>
      </c>
      <c r="W212" s="336"/>
      <c r="X212" s="336"/>
      <c r="Y212" s="273"/>
      <c r="Z212" s="544">
        <v>2.5</v>
      </c>
      <c r="AA212" s="330"/>
      <c r="AB212" s="330"/>
      <c r="AC212" s="273"/>
      <c r="AD212" s="7"/>
      <c r="AE212" s="541">
        <f>V212*Z212</f>
        <v>0</v>
      </c>
      <c r="AF212" s="542"/>
      <c r="AG212" s="542"/>
      <c r="AH212" s="543"/>
      <c r="AI212" s="339"/>
      <c r="AJ212" s="339"/>
      <c r="AK212" s="7"/>
      <c r="AL212" s="6"/>
      <c r="AM212" s="6"/>
    </row>
    <row r="213" spans="1:39" s="193" customFormat="1" ht="15" thickBot="1">
      <c r="A213" s="270"/>
      <c r="B213" s="270"/>
      <c r="C213" s="91"/>
      <c r="D213" s="6"/>
      <c r="E213" s="6"/>
      <c r="F213" s="6"/>
      <c r="G213" s="6"/>
      <c r="H213" s="6"/>
      <c r="I213" s="6"/>
      <c r="J213" s="590">
        <v>170904</v>
      </c>
      <c r="K213" s="590"/>
      <c r="L213" s="590"/>
      <c r="M213" s="610"/>
      <c r="N213" s="285" t="s">
        <v>135</v>
      </c>
      <c r="O213" s="295"/>
      <c r="P213" s="296"/>
      <c r="Q213" s="282"/>
      <c r="R213" s="282"/>
      <c r="S213" s="282"/>
      <c r="T213" s="297"/>
      <c r="U213" s="278"/>
      <c r="V213" s="550">
        <v>0</v>
      </c>
      <c r="W213" s="550"/>
      <c r="X213" s="550"/>
      <c r="Y213" s="279"/>
      <c r="Z213" s="551">
        <v>2.5</v>
      </c>
      <c r="AA213" s="552"/>
      <c r="AB213" s="552"/>
      <c r="AC213" s="279"/>
      <c r="AD213" s="7"/>
      <c r="AE213" s="558">
        <f>V213*Z213</f>
        <v>0</v>
      </c>
      <c r="AF213" s="559"/>
      <c r="AG213" s="559"/>
      <c r="AH213" s="560"/>
      <c r="AI213" s="339"/>
      <c r="AJ213" s="339"/>
      <c r="AK213" s="7"/>
      <c r="AL213" s="6"/>
      <c r="AM213" s="6"/>
    </row>
    <row r="214" spans="1:39" s="193" customFormat="1" ht="15" thickBot="1">
      <c r="A214" s="270"/>
      <c r="B214" s="270"/>
      <c r="C214" s="91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291" t="s">
        <v>16</v>
      </c>
      <c r="Q214" s="292"/>
      <c r="R214" s="292"/>
      <c r="S214" s="292"/>
      <c r="T214" s="293"/>
      <c r="U214" s="280"/>
      <c r="V214" s="547">
        <f>SUM(V209:X213)</f>
        <v>0</v>
      </c>
      <c r="W214" s="547"/>
      <c r="X214" s="547"/>
      <c r="Y214" s="281"/>
      <c r="Z214" s="548">
        <f>SUM(Z209:AB213)</f>
        <v>9.68</v>
      </c>
      <c r="AA214" s="549"/>
      <c r="AB214" s="549"/>
      <c r="AC214" s="281"/>
      <c r="AD214" s="7"/>
      <c r="AE214" s="561">
        <f>SUM(AE209:AH213)</f>
        <v>0</v>
      </c>
      <c r="AF214" s="562"/>
      <c r="AG214" s="562"/>
      <c r="AH214" s="563"/>
      <c r="AI214" s="306"/>
      <c r="AJ214" s="306"/>
      <c r="AK214" s="306"/>
      <c r="AL214" s="6"/>
      <c r="AM214" s="6"/>
    </row>
    <row r="215" spans="1:39" s="193" customFormat="1" ht="14.25">
      <c r="A215" s="270"/>
      <c r="B215" s="270"/>
      <c r="C215" s="9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2"/>
      <c r="AK215" s="249"/>
      <c r="AL215" s="6"/>
      <c r="AM215" s="6"/>
    </row>
    <row r="216" spans="1:39" s="193" customFormat="1" ht="14.25">
      <c r="A216" s="270"/>
      <c r="B216" s="317" t="s">
        <v>78</v>
      </c>
      <c r="C216" s="316" t="s">
        <v>141</v>
      </c>
      <c r="E216" s="314"/>
      <c r="F216" s="314"/>
      <c r="G216" s="314"/>
      <c r="H216" s="314"/>
      <c r="I216" s="314"/>
      <c r="J216" s="314"/>
      <c r="K216" s="314"/>
      <c r="L216" s="314"/>
      <c r="M216" s="314"/>
      <c r="N216" s="314"/>
      <c r="O216" s="314"/>
      <c r="P216" s="314"/>
      <c r="Q216" s="314"/>
      <c r="R216" s="314"/>
      <c r="S216" s="314"/>
      <c r="T216" s="314"/>
      <c r="U216" s="314"/>
      <c r="V216" s="314"/>
      <c r="W216" s="314"/>
      <c r="X216" s="314"/>
      <c r="Y216" s="314"/>
      <c r="Z216" s="314"/>
      <c r="AA216" s="314"/>
      <c r="AB216" s="314"/>
      <c r="AC216" s="314"/>
      <c r="AD216" s="315"/>
      <c r="AE216" s="315"/>
      <c r="AF216" s="313"/>
      <c r="AG216" s="313"/>
      <c r="AH216" s="313"/>
      <c r="AI216" s="6"/>
      <c r="AJ216" s="62"/>
      <c r="AK216" s="249"/>
      <c r="AL216" s="6"/>
      <c r="AM216" s="6"/>
    </row>
    <row r="217" spans="1:39" s="193" customFormat="1" ht="14.25">
      <c r="A217" s="270"/>
      <c r="B217" s="317" t="s">
        <v>78</v>
      </c>
      <c r="C217" s="318" t="s">
        <v>142</v>
      </c>
      <c r="E217" s="313"/>
      <c r="F217" s="313"/>
      <c r="G217" s="313"/>
      <c r="H217" s="313"/>
      <c r="I217" s="313"/>
      <c r="J217" s="313"/>
      <c r="K217" s="313"/>
      <c r="L217" s="313"/>
      <c r="M217" s="313"/>
      <c r="N217" s="313"/>
      <c r="O217" s="313"/>
      <c r="P217" s="313"/>
      <c r="Q217" s="313"/>
      <c r="R217" s="313"/>
      <c r="S217" s="313"/>
      <c r="T217" s="313"/>
      <c r="U217" s="313"/>
      <c r="V217" s="313"/>
      <c r="W217" s="313"/>
      <c r="X217" s="313"/>
      <c r="Y217" s="313"/>
      <c r="Z217" s="313"/>
      <c r="AA217" s="313"/>
      <c r="AB217" s="313"/>
      <c r="AC217" s="313"/>
      <c r="AD217" s="313"/>
      <c r="AE217" s="313"/>
      <c r="AF217" s="313"/>
      <c r="AG217" s="313"/>
      <c r="AH217" s="313"/>
      <c r="AI217" s="6"/>
      <c r="AJ217" s="62"/>
      <c r="AK217" s="249"/>
      <c r="AL217" s="6"/>
      <c r="AM217" s="6"/>
    </row>
    <row r="218" spans="1:39" s="193" customFormat="1" ht="14.25">
      <c r="A218" s="270"/>
      <c r="B218" s="270"/>
      <c r="C218" s="91"/>
      <c r="D218" s="313"/>
      <c r="E218" s="313"/>
      <c r="F218" s="313"/>
      <c r="G218" s="313"/>
      <c r="H218" s="313"/>
      <c r="I218" s="313"/>
      <c r="J218" s="313"/>
      <c r="K218" s="313"/>
      <c r="L218" s="313"/>
      <c r="M218" s="313"/>
      <c r="N218" s="313"/>
      <c r="O218" s="313"/>
      <c r="P218" s="313"/>
      <c r="Q218" s="313"/>
      <c r="R218" s="313"/>
      <c r="S218" s="313"/>
      <c r="T218" s="313"/>
      <c r="U218" s="313"/>
      <c r="V218" s="313"/>
      <c r="W218" s="313"/>
      <c r="X218" s="313"/>
      <c r="Y218" s="313"/>
      <c r="Z218" s="313"/>
      <c r="AA218" s="313"/>
      <c r="AB218" s="313"/>
      <c r="AC218" s="313"/>
      <c r="AD218" s="313"/>
      <c r="AE218" s="313"/>
      <c r="AF218" s="313"/>
      <c r="AG218" s="313"/>
      <c r="AH218" s="313"/>
      <c r="AI218" s="6"/>
      <c r="AJ218" s="62"/>
      <c r="AK218" s="249"/>
      <c r="AL218" s="6"/>
      <c r="AM218" s="6"/>
    </row>
    <row r="219" spans="1:39" s="193" customFormat="1" ht="14.25">
      <c r="A219" s="270"/>
      <c r="B219" s="270"/>
      <c r="C219" s="91"/>
      <c r="D219" s="313"/>
      <c r="E219" s="313"/>
      <c r="F219" s="313"/>
      <c r="G219" s="313"/>
      <c r="H219" s="313"/>
      <c r="I219" s="313"/>
      <c r="J219" s="313"/>
      <c r="K219" s="313"/>
      <c r="L219" s="313"/>
      <c r="M219" s="313"/>
      <c r="N219" s="313"/>
      <c r="O219" s="313"/>
      <c r="P219" s="313"/>
      <c r="Q219" s="313"/>
      <c r="R219" s="313"/>
      <c r="S219" s="313"/>
      <c r="T219" s="313"/>
      <c r="U219" s="313"/>
      <c r="V219" s="313"/>
      <c r="W219" s="313"/>
      <c r="X219" s="313"/>
      <c r="Y219" s="313"/>
      <c r="Z219" s="313"/>
      <c r="AA219" s="313"/>
      <c r="AB219" s="313"/>
      <c r="AC219" s="313"/>
      <c r="AD219" s="313"/>
      <c r="AE219" s="313"/>
      <c r="AF219" s="313"/>
      <c r="AG219" s="313"/>
      <c r="AH219" s="313"/>
      <c r="AI219" s="6"/>
      <c r="AJ219" s="62"/>
      <c r="AK219" s="249"/>
      <c r="AL219" s="6"/>
      <c r="AM219" s="6"/>
    </row>
    <row r="220" spans="1:39" ht="12.75">
      <c r="A220" s="5"/>
      <c r="B220" s="4" t="s">
        <v>61</v>
      </c>
      <c r="C220" s="4"/>
      <c r="D220" s="7"/>
      <c r="E220" s="7"/>
      <c r="F220" s="7"/>
      <c r="G220" s="7"/>
      <c r="H220" s="7"/>
      <c r="I220" s="73"/>
      <c r="J220" s="73"/>
      <c r="K220" s="73"/>
      <c r="L220" s="73"/>
      <c r="M220" s="73"/>
      <c r="N220" s="73"/>
      <c r="O220" s="73"/>
      <c r="P220" s="73"/>
      <c r="Q220" s="74"/>
      <c r="R220" s="74"/>
      <c r="S220" s="74"/>
      <c r="T220" s="74"/>
      <c r="U220" s="74"/>
      <c r="V220" s="73"/>
      <c r="W220" s="75"/>
      <c r="X220" s="75"/>
      <c r="Y220" s="75"/>
      <c r="Z220" s="73"/>
      <c r="AA220" s="76"/>
      <c r="AB220" s="76"/>
      <c r="AC220" s="76"/>
      <c r="AD220" s="73"/>
      <c r="AE220" s="73"/>
      <c r="AF220" s="77"/>
      <c r="AG220" s="77"/>
      <c r="AH220" s="73"/>
      <c r="AI220" s="61"/>
      <c r="AJ220" s="269"/>
      <c r="AK220" s="205"/>
      <c r="AL220" s="5"/>
      <c r="AM220" s="5"/>
    </row>
    <row r="221" spans="1:39" ht="13.5" thickBot="1">
      <c r="A221" s="5"/>
      <c r="B221" s="6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7"/>
      <c r="P221" s="57"/>
      <c r="Q221" s="57"/>
      <c r="R221" s="57"/>
      <c r="S221" s="57"/>
      <c r="T221" s="57"/>
      <c r="U221" s="7"/>
      <c r="V221" s="58"/>
      <c r="W221" s="58"/>
      <c r="X221" s="58"/>
      <c r="Y221" s="7"/>
      <c r="Z221" s="59"/>
      <c r="AA221" s="59"/>
      <c r="AB221" s="59"/>
      <c r="AC221" s="7"/>
      <c r="AD221" s="7"/>
      <c r="AE221" s="60"/>
      <c r="AF221" s="60"/>
      <c r="AG221" s="7"/>
      <c r="AH221" s="61"/>
      <c r="AI221" s="62"/>
      <c r="AJ221" s="62"/>
      <c r="AK221" s="61"/>
      <c r="AL221" s="5"/>
      <c r="AM221" s="5"/>
    </row>
    <row r="222" spans="1:39" ht="18.75" thickTop="1">
      <c r="A222" s="153" t="s">
        <v>71</v>
      </c>
      <c r="B222" s="154"/>
      <c r="C222" s="195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  <c r="W222" s="154"/>
      <c r="X222" s="154"/>
      <c r="Y222" s="154"/>
      <c r="Z222" s="154"/>
      <c r="AA222" s="154"/>
      <c r="AB222" s="154"/>
      <c r="AC222" s="154"/>
      <c r="AD222" s="154"/>
      <c r="AE222" s="154"/>
      <c r="AF222" s="154"/>
      <c r="AG222" s="154"/>
      <c r="AH222" s="154"/>
      <c r="AI222" s="154"/>
      <c r="AJ222" s="154"/>
      <c r="AK222" s="155"/>
      <c r="AL222" s="155"/>
      <c r="AM222" s="5"/>
    </row>
    <row r="223" spans="1:39" ht="12.75">
      <c r="A223" s="156" t="s">
        <v>72</v>
      </c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8"/>
      <c r="AL223" s="158"/>
      <c r="AM223" s="5"/>
    </row>
    <row r="224" spans="1:39" ht="12.75">
      <c r="A224" s="156"/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8"/>
      <c r="AL224" s="158"/>
      <c r="AM224" s="5"/>
    </row>
    <row r="225" spans="1:39" ht="13.5" thickBot="1">
      <c r="A225" s="159"/>
      <c r="B225" s="160"/>
      <c r="C225" s="194" t="s">
        <v>46</v>
      </c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  <c r="AA225" s="160"/>
      <c r="AB225" s="160"/>
      <c r="AC225" s="160"/>
      <c r="AD225" s="160"/>
      <c r="AE225" s="160"/>
      <c r="AF225" s="160"/>
      <c r="AG225" s="160"/>
      <c r="AH225" s="160"/>
      <c r="AI225" s="160"/>
      <c r="AJ225" s="160"/>
      <c r="AK225" s="161"/>
      <c r="AL225" s="161"/>
      <c r="AM225" s="5"/>
    </row>
    <row r="226" spans="1:39" ht="15.75" thickTop="1">
      <c r="A226" s="225" t="s">
        <v>45</v>
      </c>
      <c r="B226" s="226"/>
      <c r="C226" s="227"/>
      <c r="D226" s="228"/>
      <c r="E226" s="228"/>
      <c r="F226" s="228"/>
      <c r="G226" s="228"/>
      <c r="H226" s="228"/>
      <c r="I226" s="228"/>
      <c r="J226" s="228"/>
      <c r="K226" s="228"/>
      <c r="L226" s="228"/>
      <c r="M226" s="228"/>
      <c r="N226" s="228"/>
      <c r="O226" s="228"/>
      <c r="P226" s="228"/>
      <c r="Q226" s="228"/>
      <c r="R226" s="228"/>
      <c r="S226" s="228"/>
      <c r="T226" s="228"/>
      <c r="U226" s="228"/>
      <c r="V226" s="228"/>
      <c r="W226" s="228"/>
      <c r="X226" s="228"/>
      <c r="Y226" s="228"/>
      <c r="Z226" s="228"/>
      <c r="AA226" s="228"/>
      <c r="AB226" s="228"/>
      <c r="AC226" s="228"/>
      <c r="AD226" s="228"/>
      <c r="AE226" s="228"/>
      <c r="AF226" s="228"/>
      <c r="AG226" s="228"/>
      <c r="AH226" s="228"/>
      <c r="AI226" s="228"/>
      <c r="AJ226" s="228"/>
      <c r="AK226" s="228"/>
      <c r="AL226" s="97"/>
      <c r="AM226" s="5"/>
    </row>
    <row r="227" spans="1:39" ht="15.75" thickBot="1">
      <c r="A227" s="229"/>
      <c r="B227" s="226"/>
      <c r="C227" s="228"/>
      <c r="D227" s="228"/>
      <c r="E227" s="228"/>
      <c r="F227" s="228"/>
      <c r="G227" s="228"/>
      <c r="H227" s="228"/>
      <c r="I227" s="228"/>
      <c r="J227" s="228"/>
      <c r="K227" s="228"/>
      <c r="L227" s="228"/>
      <c r="M227" s="228"/>
      <c r="N227" s="228"/>
      <c r="O227" s="228"/>
      <c r="P227" s="228"/>
      <c r="Q227" s="228"/>
      <c r="R227" s="228"/>
      <c r="S227" s="228"/>
      <c r="T227" s="228"/>
      <c r="U227" s="228"/>
      <c r="V227" s="228"/>
      <c r="W227" s="228"/>
      <c r="X227" s="228"/>
      <c r="Y227" s="228"/>
      <c r="Z227" s="228"/>
      <c r="AA227" s="228"/>
      <c r="AB227" s="228"/>
      <c r="AC227" s="228"/>
      <c r="AD227" s="228"/>
      <c r="AE227" s="228"/>
      <c r="AF227" s="228"/>
      <c r="AG227" s="228"/>
      <c r="AH227" s="228"/>
      <c r="AI227" s="228"/>
      <c r="AJ227" s="228"/>
      <c r="AK227" s="228"/>
      <c r="AL227" s="97"/>
      <c r="AM227" s="5"/>
    </row>
    <row r="228" spans="1:39" ht="13.5" thickBot="1">
      <c r="A228" s="417">
        <v>1</v>
      </c>
      <c r="B228" s="418"/>
      <c r="C228" s="228"/>
      <c r="D228" s="228"/>
      <c r="E228" s="228"/>
      <c r="F228" s="228"/>
      <c r="G228" s="228"/>
      <c r="H228" s="228"/>
      <c r="I228" s="228"/>
      <c r="J228" s="228"/>
      <c r="K228" s="228"/>
      <c r="L228" s="228"/>
      <c r="M228" s="228"/>
      <c r="N228" s="228"/>
      <c r="O228" s="228"/>
      <c r="P228" s="228"/>
      <c r="Q228" s="228"/>
      <c r="R228" s="228"/>
      <c r="S228" s="228"/>
      <c r="T228" s="228"/>
      <c r="U228" s="228"/>
      <c r="V228" s="228"/>
      <c r="W228" s="228"/>
      <c r="X228" s="228"/>
      <c r="Y228" s="228"/>
      <c r="Z228" s="228"/>
      <c r="AA228" s="228"/>
      <c r="AB228" s="228"/>
      <c r="AC228" s="228"/>
      <c r="AD228" s="228"/>
      <c r="AE228" s="228"/>
      <c r="AF228" s="228"/>
      <c r="AG228" s="228"/>
      <c r="AH228" s="228"/>
      <c r="AI228" s="228"/>
      <c r="AJ228" s="228"/>
      <c r="AK228" s="228"/>
      <c r="AL228" s="97"/>
      <c r="AM228" s="5"/>
    </row>
    <row r="229" spans="1:39" ht="15.75" thickBot="1">
      <c r="A229" s="419"/>
      <c r="B229" s="420"/>
      <c r="C229" s="226" t="s">
        <v>39</v>
      </c>
      <c r="D229" s="228"/>
      <c r="E229" s="228"/>
      <c r="F229" s="228"/>
      <c r="G229" s="228"/>
      <c r="H229" s="228"/>
      <c r="I229" s="228"/>
      <c r="J229" s="228"/>
      <c r="K229" s="228"/>
      <c r="L229" s="228"/>
      <c r="M229" s="228"/>
      <c r="N229" s="228"/>
      <c r="O229" s="228"/>
      <c r="P229" s="228"/>
      <c r="Q229" s="228"/>
      <c r="R229" s="228"/>
      <c r="S229" s="228"/>
      <c r="T229" s="228"/>
      <c r="U229" s="228"/>
      <c r="V229" s="228"/>
      <c r="W229" s="228"/>
      <c r="X229" s="228"/>
      <c r="Y229" s="228"/>
      <c r="Z229" s="228"/>
      <c r="AA229" s="228" t="s">
        <v>40</v>
      </c>
      <c r="AB229" s="228"/>
      <c r="AC229" s="228"/>
      <c r="AD229" s="228"/>
      <c r="AE229" s="228"/>
      <c r="AF229" s="228"/>
      <c r="AG229" s="228"/>
      <c r="AH229" s="422">
        <f>AE76+AE96+AD117</f>
        <v>0</v>
      </c>
      <c r="AI229" s="452"/>
      <c r="AJ229" s="453"/>
      <c r="AK229" s="228" t="s">
        <v>89</v>
      </c>
      <c r="AL229" s="97"/>
      <c r="AM229" s="5"/>
    </row>
    <row r="230" spans="1:39" ht="13.5" thickBot="1">
      <c r="A230" s="229"/>
      <c r="B230" s="228"/>
      <c r="C230" s="230"/>
      <c r="D230" s="228"/>
      <c r="E230" s="228"/>
      <c r="F230" s="228"/>
      <c r="G230" s="228"/>
      <c r="H230" s="228"/>
      <c r="I230" s="228"/>
      <c r="J230" s="228"/>
      <c r="K230" s="228"/>
      <c r="L230" s="228"/>
      <c r="M230" s="228"/>
      <c r="N230" s="228"/>
      <c r="O230" s="228"/>
      <c r="P230" s="228"/>
      <c r="Q230" s="228"/>
      <c r="R230" s="228"/>
      <c r="S230" s="228"/>
      <c r="T230" s="228"/>
      <c r="U230" s="228"/>
      <c r="V230" s="228"/>
      <c r="W230" s="228"/>
      <c r="X230" s="228"/>
      <c r="Y230" s="228"/>
      <c r="Z230" s="228"/>
      <c r="AA230" s="228"/>
      <c r="AB230" s="228"/>
      <c r="AC230" s="228"/>
      <c r="AD230" s="228"/>
      <c r="AE230" s="228"/>
      <c r="AF230" s="228"/>
      <c r="AG230" s="228"/>
      <c r="AH230" s="228"/>
      <c r="AI230" s="228"/>
      <c r="AJ230" s="228"/>
      <c r="AK230" s="228"/>
      <c r="AL230" s="97"/>
      <c r="AM230" s="5"/>
    </row>
    <row r="231" spans="1:39" ht="13.5" thickBot="1">
      <c r="A231" s="229"/>
      <c r="B231" s="228"/>
      <c r="C231" s="228"/>
      <c r="D231" s="228"/>
      <c r="E231" s="228"/>
      <c r="F231" s="228"/>
      <c r="G231" s="228"/>
      <c r="H231" s="228"/>
      <c r="I231" s="228"/>
      <c r="J231" s="228"/>
      <c r="K231" s="228"/>
      <c r="L231" s="228"/>
      <c r="M231" s="228"/>
      <c r="N231" s="228"/>
      <c r="O231" s="228"/>
      <c r="P231" s="228"/>
      <c r="Q231" s="228"/>
      <c r="R231" s="228"/>
      <c r="S231" s="228"/>
      <c r="T231" s="228"/>
      <c r="U231" s="228"/>
      <c r="V231" s="228"/>
      <c r="W231" s="228"/>
      <c r="X231" s="228"/>
      <c r="Y231" s="228"/>
      <c r="Z231" s="228"/>
      <c r="AA231" s="228" t="s">
        <v>41</v>
      </c>
      <c r="AB231" s="228"/>
      <c r="AC231" s="228"/>
      <c r="AD231" s="228"/>
      <c r="AE231" s="228"/>
      <c r="AF231" s="228"/>
      <c r="AG231" s="228"/>
      <c r="AH231" s="454">
        <f>AH76+AH96+AH117</f>
        <v>0</v>
      </c>
      <c r="AI231" s="455"/>
      <c r="AJ231" s="456"/>
      <c r="AK231" s="228" t="s">
        <v>31</v>
      </c>
      <c r="AL231" s="97"/>
      <c r="AM231" s="5"/>
    </row>
    <row r="232" spans="1:39" ht="13.5" thickBot="1">
      <c r="A232" s="417">
        <v>2</v>
      </c>
      <c r="B232" s="418"/>
      <c r="C232" s="228"/>
      <c r="D232" s="228"/>
      <c r="E232" s="228"/>
      <c r="F232" s="228"/>
      <c r="G232" s="228"/>
      <c r="H232" s="228"/>
      <c r="I232" s="228"/>
      <c r="J232" s="228"/>
      <c r="K232" s="228"/>
      <c r="L232" s="228"/>
      <c r="M232" s="228"/>
      <c r="N232" s="228"/>
      <c r="O232" s="228"/>
      <c r="P232" s="228"/>
      <c r="Q232" s="228"/>
      <c r="R232" s="228"/>
      <c r="S232" s="228"/>
      <c r="T232" s="228"/>
      <c r="U232" s="228"/>
      <c r="V232" s="228"/>
      <c r="W232" s="228"/>
      <c r="X232" s="228"/>
      <c r="Y232" s="228"/>
      <c r="Z232" s="228"/>
      <c r="AA232" s="228"/>
      <c r="AB232" s="228"/>
      <c r="AC232" s="228"/>
      <c r="AD232" s="228"/>
      <c r="AE232" s="228"/>
      <c r="AF232" s="228"/>
      <c r="AG232" s="228"/>
      <c r="AH232" s="228"/>
      <c r="AI232" s="228"/>
      <c r="AJ232" s="228"/>
      <c r="AK232" s="228"/>
      <c r="AL232" s="97"/>
      <c r="AM232" s="5"/>
    </row>
    <row r="233" spans="1:39" ht="15" thickBot="1">
      <c r="A233" s="419"/>
      <c r="B233" s="420"/>
      <c r="C233" s="231" t="s">
        <v>43</v>
      </c>
      <c r="D233" s="228"/>
      <c r="E233" s="228"/>
      <c r="F233" s="228"/>
      <c r="G233" s="228"/>
      <c r="H233" s="228"/>
      <c r="I233" s="228"/>
      <c r="J233" s="228"/>
      <c r="K233" s="228"/>
      <c r="L233" s="228"/>
      <c r="M233" s="228"/>
      <c r="N233" s="228"/>
      <c r="O233" s="228"/>
      <c r="P233" s="228"/>
      <c r="Q233" s="228"/>
      <c r="R233" s="228"/>
      <c r="S233" s="228"/>
      <c r="T233" s="228"/>
      <c r="U233" s="228"/>
      <c r="V233" s="228"/>
      <c r="W233" s="228"/>
      <c r="X233" s="228"/>
      <c r="Y233" s="228"/>
      <c r="Z233" s="228"/>
      <c r="AA233" s="228" t="s">
        <v>40</v>
      </c>
      <c r="AB233" s="228"/>
      <c r="AC233" s="228"/>
      <c r="AD233" s="228"/>
      <c r="AE233" s="228"/>
      <c r="AF233" s="228"/>
      <c r="AG233" s="228"/>
      <c r="AH233" s="422">
        <f>AE156+AE176+AE195</f>
        <v>0</v>
      </c>
      <c r="AI233" s="452"/>
      <c r="AJ233" s="453"/>
      <c r="AK233" s="228" t="s">
        <v>89</v>
      </c>
      <c r="AL233" s="97"/>
      <c r="AM233" s="5"/>
    </row>
    <row r="234" spans="1:39" ht="15" thickBot="1">
      <c r="A234" s="229"/>
      <c r="B234" s="228"/>
      <c r="C234" s="231"/>
      <c r="D234" s="228"/>
      <c r="E234" s="228"/>
      <c r="F234" s="228"/>
      <c r="G234" s="228"/>
      <c r="H234" s="228"/>
      <c r="I234" s="228"/>
      <c r="J234" s="228"/>
      <c r="K234" s="228"/>
      <c r="L234" s="228"/>
      <c r="M234" s="228"/>
      <c r="N234" s="228"/>
      <c r="O234" s="228"/>
      <c r="P234" s="228"/>
      <c r="Q234" s="228"/>
      <c r="R234" s="228"/>
      <c r="S234" s="228"/>
      <c r="T234" s="228"/>
      <c r="U234" s="228"/>
      <c r="V234" s="228"/>
      <c r="W234" s="228"/>
      <c r="X234" s="228"/>
      <c r="Y234" s="228"/>
      <c r="Z234" s="228"/>
      <c r="AA234" s="228"/>
      <c r="AB234" s="228"/>
      <c r="AC234" s="228"/>
      <c r="AD234" s="228"/>
      <c r="AE234" s="228"/>
      <c r="AF234" s="228"/>
      <c r="AG234" s="228"/>
      <c r="AH234" s="228"/>
      <c r="AI234" s="228"/>
      <c r="AJ234" s="228"/>
      <c r="AK234" s="228"/>
      <c r="AL234" s="97"/>
      <c r="AM234" s="5"/>
    </row>
    <row r="235" spans="1:39" ht="13.5" thickBot="1">
      <c r="A235" s="229"/>
      <c r="B235" s="228"/>
      <c r="C235" s="228"/>
      <c r="D235" s="228"/>
      <c r="E235" s="228"/>
      <c r="F235" s="228"/>
      <c r="G235" s="228"/>
      <c r="H235" s="228"/>
      <c r="I235" s="228"/>
      <c r="J235" s="228"/>
      <c r="K235" s="228"/>
      <c r="L235" s="228"/>
      <c r="M235" s="228"/>
      <c r="N235" s="228"/>
      <c r="O235" s="228"/>
      <c r="P235" s="228"/>
      <c r="Q235" s="228"/>
      <c r="R235" s="228"/>
      <c r="S235" s="228"/>
      <c r="T235" s="228"/>
      <c r="U235" s="228"/>
      <c r="V235" s="228"/>
      <c r="W235" s="228"/>
      <c r="X235" s="228"/>
      <c r="Y235" s="228"/>
      <c r="Z235" s="228"/>
      <c r="AA235" s="228" t="s">
        <v>41</v>
      </c>
      <c r="AB235" s="228"/>
      <c r="AC235" s="228"/>
      <c r="AD235" s="228"/>
      <c r="AE235" s="228"/>
      <c r="AF235" s="228"/>
      <c r="AG235" s="228"/>
      <c r="AH235" s="422">
        <f>AH156+AH176+AH195</f>
        <v>0</v>
      </c>
      <c r="AI235" s="452"/>
      <c r="AJ235" s="453"/>
      <c r="AK235" s="228" t="s">
        <v>31</v>
      </c>
      <c r="AL235" s="97"/>
      <c r="AM235" s="5"/>
    </row>
    <row r="236" spans="1:39" ht="13.5" thickBot="1">
      <c r="A236" s="417">
        <v>3</v>
      </c>
      <c r="B236" s="424"/>
      <c r="C236" s="228"/>
      <c r="D236" s="228"/>
      <c r="E236" s="228"/>
      <c r="F236" s="228"/>
      <c r="G236" s="228"/>
      <c r="H236" s="228"/>
      <c r="I236" s="228"/>
      <c r="J236" s="228"/>
      <c r="K236" s="228"/>
      <c r="L236" s="228"/>
      <c r="M236" s="228"/>
      <c r="N236" s="228"/>
      <c r="O236" s="228"/>
      <c r="P236" s="228"/>
      <c r="Q236" s="228"/>
      <c r="R236" s="228"/>
      <c r="S236" s="228"/>
      <c r="T236" s="228"/>
      <c r="U236" s="228"/>
      <c r="V236" s="228"/>
      <c r="W236" s="228"/>
      <c r="X236" s="228"/>
      <c r="Y236" s="228"/>
      <c r="Z236" s="228"/>
      <c r="AA236" s="228"/>
      <c r="AB236" s="228"/>
      <c r="AC236" s="228"/>
      <c r="AD236" s="228"/>
      <c r="AE236" s="228"/>
      <c r="AF236" s="228"/>
      <c r="AG236" s="228"/>
      <c r="AH236" s="260"/>
      <c r="AI236" s="261"/>
      <c r="AJ236" s="261"/>
      <c r="AK236" s="228"/>
      <c r="AL236" s="97"/>
      <c r="AM236" s="5"/>
    </row>
    <row r="237" spans="1:39" ht="15.75" thickBot="1">
      <c r="A237" s="425"/>
      <c r="B237" s="426"/>
      <c r="C237" s="226" t="s">
        <v>130</v>
      </c>
      <c r="D237" s="228"/>
      <c r="E237" s="228"/>
      <c r="F237" s="228"/>
      <c r="G237" s="228"/>
      <c r="H237" s="228"/>
      <c r="I237" s="228"/>
      <c r="J237" s="228"/>
      <c r="K237" s="228"/>
      <c r="L237" s="228"/>
      <c r="M237" s="228"/>
      <c r="N237" s="228"/>
      <c r="O237" s="228"/>
      <c r="P237" s="228"/>
      <c r="Q237" s="228"/>
      <c r="R237" s="228"/>
      <c r="S237" s="228"/>
      <c r="T237" s="228"/>
      <c r="U237" s="228"/>
      <c r="V237" s="228"/>
      <c r="W237" s="228"/>
      <c r="X237" s="228"/>
      <c r="Y237" s="228"/>
      <c r="Z237" s="228"/>
      <c r="AA237" s="228" t="s">
        <v>40</v>
      </c>
      <c r="AB237" s="228"/>
      <c r="AC237" s="228"/>
      <c r="AD237" s="228"/>
      <c r="AE237" s="228"/>
      <c r="AF237" s="228"/>
      <c r="AG237" s="228"/>
      <c r="AH237" s="422">
        <f>V214</f>
        <v>0</v>
      </c>
      <c r="AI237" s="423"/>
      <c r="AJ237" s="261"/>
      <c r="AK237" s="228"/>
      <c r="AL237" s="97"/>
      <c r="AM237" s="5"/>
    </row>
    <row r="238" spans="1:39" ht="13.5" thickBot="1">
      <c r="A238" s="229"/>
      <c r="B238" s="228"/>
      <c r="C238" s="228"/>
      <c r="D238" s="228"/>
      <c r="E238" s="228"/>
      <c r="F238" s="228"/>
      <c r="G238" s="228"/>
      <c r="H238" s="228"/>
      <c r="I238" s="228"/>
      <c r="J238" s="228"/>
      <c r="K238" s="228"/>
      <c r="L238" s="228"/>
      <c r="M238" s="228"/>
      <c r="N238" s="228"/>
      <c r="O238" s="228"/>
      <c r="P238" s="228"/>
      <c r="Q238" s="228"/>
      <c r="R238" s="228"/>
      <c r="S238" s="228"/>
      <c r="T238" s="228"/>
      <c r="U238" s="228"/>
      <c r="V238" s="228"/>
      <c r="W238" s="228"/>
      <c r="X238" s="228"/>
      <c r="Y238" s="228"/>
      <c r="Z238" s="228"/>
      <c r="AA238" s="228"/>
      <c r="AB238" s="228"/>
      <c r="AC238" s="228"/>
      <c r="AD238" s="228"/>
      <c r="AE238" s="228"/>
      <c r="AF238" s="228"/>
      <c r="AG238" s="228"/>
      <c r="AH238" s="260"/>
      <c r="AI238" s="262"/>
      <c r="AJ238" s="261"/>
      <c r="AK238" s="228"/>
      <c r="AL238" s="97"/>
      <c r="AM238" s="5"/>
    </row>
    <row r="239" spans="1:39" ht="13.5" thickBot="1">
      <c r="A239" s="229"/>
      <c r="B239" s="228"/>
      <c r="C239" s="228"/>
      <c r="D239" s="228"/>
      <c r="E239" s="228"/>
      <c r="F239" s="228"/>
      <c r="G239" s="228"/>
      <c r="H239" s="228"/>
      <c r="I239" s="228"/>
      <c r="J239" s="228"/>
      <c r="K239" s="228"/>
      <c r="L239" s="228"/>
      <c r="M239" s="228"/>
      <c r="N239" s="228"/>
      <c r="O239" s="228"/>
      <c r="P239" s="228"/>
      <c r="Q239" s="228"/>
      <c r="R239" s="228"/>
      <c r="S239" s="228"/>
      <c r="T239" s="228"/>
      <c r="U239" s="228"/>
      <c r="V239" s="228"/>
      <c r="W239" s="228"/>
      <c r="X239" s="228"/>
      <c r="Y239" s="228"/>
      <c r="Z239" s="228"/>
      <c r="AA239" s="228" t="s">
        <v>41</v>
      </c>
      <c r="AB239" s="228"/>
      <c r="AC239" s="228"/>
      <c r="AD239" s="228"/>
      <c r="AE239" s="228"/>
      <c r="AF239" s="228"/>
      <c r="AG239" s="228"/>
      <c r="AH239" s="422">
        <f>AE214</f>
        <v>0</v>
      </c>
      <c r="AI239" s="423"/>
      <c r="AJ239" s="261"/>
      <c r="AK239" s="228"/>
      <c r="AL239" s="97"/>
      <c r="AM239" s="5"/>
    </row>
    <row r="240" spans="1:39" ht="12.75">
      <c r="A240" s="229"/>
      <c r="B240" s="228"/>
      <c r="C240" s="228"/>
      <c r="D240" s="228"/>
      <c r="E240" s="228"/>
      <c r="F240" s="228"/>
      <c r="G240" s="228"/>
      <c r="H240" s="228"/>
      <c r="I240" s="228"/>
      <c r="J240" s="228"/>
      <c r="K240" s="228"/>
      <c r="L240" s="228"/>
      <c r="M240" s="228"/>
      <c r="N240" s="228"/>
      <c r="O240" s="228"/>
      <c r="P240" s="228"/>
      <c r="Q240" s="228"/>
      <c r="R240" s="228"/>
      <c r="S240" s="228"/>
      <c r="T240" s="228"/>
      <c r="U240" s="228"/>
      <c r="V240" s="228"/>
      <c r="W240" s="228"/>
      <c r="X240" s="228"/>
      <c r="Y240" s="228"/>
      <c r="Z240" s="228"/>
      <c r="AA240" s="228"/>
      <c r="AB240" s="228"/>
      <c r="AC240" s="228"/>
      <c r="AD240" s="228"/>
      <c r="AE240" s="228"/>
      <c r="AF240" s="228"/>
      <c r="AG240" s="228"/>
      <c r="AH240" s="260"/>
      <c r="AI240" s="261"/>
      <c r="AJ240" s="261"/>
      <c r="AK240" s="228"/>
      <c r="AL240" s="97"/>
      <c r="AM240" s="5"/>
    </row>
    <row r="241" spans="1:39" ht="12.75">
      <c r="A241" s="229"/>
      <c r="B241" s="228"/>
      <c r="C241" s="228"/>
      <c r="D241" s="228"/>
      <c r="E241" s="228"/>
      <c r="F241" s="228"/>
      <c r="G241" s="228"/>
      <c r="H241" s="228"/>
      <c r="I241" s="228"/>
      <c r="J241" s="228"/>
      <c r="K241" s="228"/>
      <c r="L241" s="228"/>
      <c r="M241" s="228"/>
      <c r="N241" s="228"/>
      <c r="O241" s="228"/>
      <c r="P241" s="228"/>
      <c r="Q241" s="228"/>
      <c r="R241" s="228"/>
      <c r="S241" s="228"/>
      <c r="T241" s="228"/>
      <c r="U241" s="228"/>
      <c r="V241" s="228"/>
      <c r="W241" s="228"/>
      <c r="X241" s="228"/>
      <c r="Y241" s="228"/>
      <c r="Z241" s="228"/>
      <c r="AA241" s="228"/>
      <c r="AB241" s="228"/>
      <c r="AC241" s="228"/>
      <c r="AD241" s="228"/>
      <c r="AE241" s="228"/>
      <c r="AF241" s="228"/>
      <c r="AG241" s="228"/>
      <c r="AH241" s="228"/>
      <c r="AI241" s="228"/>
      <c r="AJ241" s="228"/>
      <c r="AK241" s="228"/>
      <c r="AL241" s="97"/>
      <c r="AM241" s="5"/>
    </row>
    <row r="242" spans="1:39" ht="15">
      <c r="A242" s="229"/>
      <c r="B242" s="226" t="s">
        <v>44</v>
      </c>
      <c r="C242" s="228"/>
      <c r="D242" s="228"/>
      <c r="E242" s="228"/>
      <c r="F242" s="228"/>
      <c r="G242" s="228"/>
      <c r="H242" s="228"/>
      <c r="I242" s="228"/>
      <c r="J242" s="228"/>
      <c r="K242" s="228"/>
      <c r="L242" s="228"/>
      <c r="M242" s="228"/>
      <c r="N242" s="228"/>
      <c r="O242" s="228"/>
      <c r="P242" s="228"/>
      <c r="Q242" s="228"/>
      <c r="R242" s="228"/>
      <c r="S242" s="228"/>
      <c r="T242" s="228"/>
      <c r="U242" s="228"/>
      <c r="V242" s="228"/>
      <c r="W242" s="228"/>
      <c r="X242" s="228"/>
      <c r="Y242" s="228"/>
      <c r="Z242" s="228"/>
      <c r="AA242" s="228"/>
      <c r="AB242" s="228"/>
      <c r="AC242" s="228"/>
      <c r="AD242" s="228"/>
      <c r="AE242" s="228"/>
      <c r="AF242" s="228"/>
      <c r="AG242" s="228"/>
      <c r="AH242" s="228"/>
      <c r="AI242" s="228"/>
      <c r="AJ242" s="228"/>
      <c r="AK242" s="228"/>
      <c r="AL242" s="97"/>
      <c r="AM242" s="5"/>
    </row>
    <row r="243" spans="1:39" ht="12.75">
      <c r="A243" s="229"/>
      <c r="B243" s="228"/>
      <c r="C243" s="228"/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228"/>
      <c r="Q243" s="228"/>
      <c r="R243" s="228"/>
      <c r="S243" s="228"/>
      <c r="T243" s="228"/>
      <c r="U243" s="228"/>
      <c r="V243" s="228"/>
      <c r="W243" s="228"/>
      <c r="X243" s="228"/>
      <c r="Y243" s="228"/>
      <c r="Z243" s="228"/>
      <c r="AA243" s="228"/>
      <c r="AB243" s="228"/>
      <c r="AC243" s="228"/>
      <c r="AD243" s="228"/>
      <c r="AE243" s="228"/>
      <c r="AF243" s="228"/>
      <c r="AG243" s="228"/>
      <c r="AH243" s="228"/>
      <c r="AI243" s="228"/>
      <c r="AJ243" s="228"/>
      <c r="AK243" s="228"/>
      <c r="AL243" s="97"/>
      <c r="AM243" s="5"/>
    </row>
    <row r="244" spans="1:39" ht="12.75">
      <c r="A244" s="229"/>
      <c r="B244" s="228"/>
      <c r="C244" s="232"/>
      <c r="D244" s="232"/>
      <c r="E244" s="232"/>
      <c r="F244" s="232"/>
      <c r="G244" s="232"/>
      <c r="H244" s="232"/>
      <c r="I244" s="232"/>
      <c r="J244" s="232"/>
      <c r="K244" s="232"/>
      <c r="L244" s="232"/>
      <c r="M244" s="232"/>
      <c r="N244" s="232"/>
      <c r="O244" s="232"/>
      <c r="P244" s="232"/>
      <c r="Q244" s="232"/>
      <c r="R244" s="232"/>
      <c r="S244" s="232"/>
      <c r="T244" s="232"/>
      <c r="U244" s="232"/>
      <c r="V244" s="232"/>
      <c r="W244" s="232"/>
      <c r="X244" s="232"/>
      <c r="Y244" s="232"/>
      <c r="Z244" s="232"/>
      <c r="AA244" s="232"/>
      <c r="AB244" s="232"/>
      <c r="AC244" s="232"/>
      <c r="AD244" s="232"/>
      <c r="AE244" s="232"/>
      <c r="AF244" s="232"/>
      <c r="AG244" s="228"/>
      <c r="AH244" s="228"/>
      <c r="AI244" s="228"/>
      <c r="AJ244" s="228"/>
      <c r="AK244" s="228"/>
      <c r="AL244" s="97"/>
      <c r="AM244" s="5"/>
    </row>
    <row r="245" spans="1:39" ht="13.5" thickBot="1">
      <c r="A245" s="229"/>
      <c r="B245" s="228"/>
      <c r="C245" s="232"/>
      <c r="D245" s="232"/>
      <c r="E245" s="232"/>
      <c r="F245" s="232"/>
      <c r="G245" s="232"/>
      <c r="H245" s="232"/>
      <c r="I245" s="232"/>
      <c r="J245" s="232"/>
      <c r="K245" s="232"/>
      <c r="L245" s="232"/>
      <c r="M245" s="232"/>
      <c r="N245" s="232"/>
      <c r="O245" s="232"/>
      <c r="P245" s="232"/>
      <c r="Q245" s="232"/>
      <c r="R245" s="232"/>
      <c r="S245" s="232"/>
      <c r="T245" s="232"/>
      <c r="U245" s="232"/>
      <c r="V245" s="232"/>
      <c r="W245" s="232"/>
      <c r="X245" s="232"/>
      <c r="Y245" s="232"/>
      <c r="Z245" s="232"/>
      <c r="AA245" s="232"/>
      <c r="AB245" s="232"/>
      <c r="AC245" s="232"/>
      <c r="AD245" s="232"/>
      <c r="AE245" s="232"/>
      <c r="AF245" s="232"/>
      <c r="AG245" s="228"/>
      <c r="AH245" s="228"/>
      <c r="AI245" s="228"/>
      <c r="AJ245" s="228"/>
      <c r="AK245" s="228"/>
      <c r="AL245" s="97"/>
      <c r="AM245" s="5"/>
    </row>
    <row r="246" spans="1:39" ht="14.25" thickBot="1" thickTop="1">
      <c r="A246" s="229"/>
      <c r="B246" s="228"/>
      <c r="C246" s="232"/>
      <c r="D246" s="232"/>
      <c r="E246" s="232"/>
      <c r="F246" s="232"/>
      <c r="G246" s="232"/>
      <c r="H246" s="232"/>
      <c r="I246" s="232"/>
      <c r="J246" s="232"/>
      <c r="K246" s="232"/>
      <c r="L246" s="232"/>
      <c r="M246" s="232"/>
      <c r="N246" s="232"/>
      <c r="O246" s="232"/>
      <c r="P246" s="232"/>
      <c r="Q246" s="232"/>
      <c r="R246" s="232"/>
      <c r="S246" s="232"/>
      <c r="T246" s="232"/>
      <c r="U246" s="232"/>
      <c r="V246" s="232"/>
      <c r="W246" s="232"/>
      <c r="X246" s="232"/>
      <c r="Y246" s="232"/>
      <c r="Z246" s="232"/>
      <c r="AA246" s="232"/>
      <c r="AB246" s="232"/>
      <c r="AC246" s="232"/>
      <c r="AD246" s="232"/>
      <c r="AE246" s="232"/>
      <c r="AF246" s="232"/>
      <c r="AG246" s="228" t="s">
        <v>22</v>
      </c>
      <c r="AH246" s="449"/>
      <c r="AI246" s="450"/>
      <c r="AJ246" s="451"/>
      <c r="AK246" s="228" t="s">
        <v>31</v>
      </c>
      <c r="AL246" s="97"/>
      <c r="AM246" s="5"/>
    </row>
    <row r="247" spans="1:39" ht="14.25" thickBot="1" thickTop="1">
      <c r="A247" s="229"/>
      <c r="B247" s="228"/>
      <c r="C247" s="233"/>
      <c r="D247" s="228"/>
      <c r="E247" s="228"/>
      <c r="F247" s="228"/>
      <c r="G247" s="228"/>
      <c r="H247" s="228"/>
      <c r="I247" s="228"/>
      <c r="J247" s="228"/>
      <c r="K247" s="228"/>
      <c r="L247" s="228"/>
      <c r="M247" s="228"/>
      <c r="N247" s="228"/>
      <c r="O247" s="228"/>
      <c r="P247" s="228"/>
      <c r="Q247" s="228"/>
      <c r="R247" s="228"/>
      <c r="S247" s="228"/>
      <c r="T247" s="228"/>
      <c r="U247" s="228"/>
      <c r="V247" s="228"/>
      <c r="W247" s="228"/>
      <c r="X247" s="228"/>
      <c r="Y247" s="228"/>
      <c r="Z247" s="228"/>
      <c r="AA247" s="228"/>
      <c r="AB247" s="228"/>
      <c r="AC247" s="228"/>
      <c r="AD247" s="228"/>
      <c r="AE247" s="228"/>
      <c r="AF247" s="228"/>
      <c r="AG247" s="228"/>
      <c r="AH247" s="228"/>
      <c r="AI247" s="228"/>
      <c r="AJ247" s="228"/>
      <c r="AK247" s="228"/>
      <c r="AL247" s="97"/>
      <c r="AM247" s="5"/>
    </row>
    <row r="248" spans="1:39" ht="13.5" customHeight="1" thickTop="1">
      <c r="A248" s="229"/>
      <c r="B248" s="228"/>
      <c r="C248" s="228"/>
      <c r="D248" s="228"/>
      <c r="E248" s="228"/>
      <c r="F248" s="228"/>
      <c r="G248" s="228"/>
      <c r="H248" s="228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8"/>
      <c r="W248" s="228"/>
      <c r="X248" s="228"/>
      <c r="Y248" s="228"/>
      <c r="Z248" s="228"/>
      <c r="AA248" s="438" t="s">
        <v>26</v>
      </c>
      <c r="AB248" s="438"/>
      <c r="AC248" s="438"/>
      <c r="AD248" s="438"/>
      <c r="AE248" s="438"/>
      <c r="AF248" s="439"/>
      <c r="AG248" s="440">
        <f>AH231+AH235+AH239-AH246</f>
        <v>0</v>
      </c>
      <c r="AH248" s="441"/>
      <c r="AI248" s="441"/>
      <c r="AJ248" s="442"/>
      <c r="AK248" s="228"/>
      <c r="AL248" s="97"/>
      <c r="AM248" s="5"/>
    </row>
    <row r="249" spans="1:39" ht="13.5" customHeight="1" thickBot="1">
      <c r="A249" s="229"/>
      <c r="B249" s="228"/>
      <c r="C249" s="228"/>
      <c r="D249" s="228"/>
      <c r="E249" s="228"/>
      <c r="F249" s="228"/>
      <c r="G249" s="228"/>
      <c r="H249" s="228"/>
      <c r="I249" s="228"/>
      <c r="J249" s="228"/>
      <c r="K249" s="228"/>
      <c r="L249" s="228"/>
      <c r="M249" s="228"/>
      <c r="N249" s="228"/>
      <c r="O249" s="228"/>
      <c r="P249" s="228"/>
      <c r="Q249" s="228"/>
      <c r="R249" s="228"/>
      <c r="S249" s="228"/>
      <c r="T249" s="228"/>
      <c r="U249" s="228"/>
      <c r="V249" s="228"/>
      <c r="W249" s="228"/>
      <c r="X249" s="228"/>
      <c r="Y249" s="228"/>
      <c r="Z249" s="228"/>
      <c r="AA249" s="438"/>
      <c r="AB249" s="438"/>
      <c r="AC249" s="438"/>
      <c r="AD249" s="438"/>
      <c r="AE249" s="438"/>
      <c r="AF249" s="439"/>
      <c r="AG249" s="443"/>
      <c r="AH249" s="444"/>
      <c r="AI249" s="444"/>
      <c r="AJ249" s="445"/>
      <c r="AK249" s="228" t="s">
        <v>31</v>
      </c>
      <c r="AL249" s="97"/>
      <c r="AM249" s="5"/>
    </row>
    <row r="250" spans="1:39" ht="18.75" customHeight="1" thickBot="1" thickTop="1">
      <c r="A250" s="229"/>
      <c r="B250" s="228"/>
      <c r="C250" s="234" t="s">
        <v>24</v>
      </c>
      <c r="D250" s="235"/>
      <c r="E250" s="235"/>
      <c r="F250" s="235"/>
      <c r="G250" s="235"/>
      <c r="H250" s="236"/>
      <c r="I250" s="427">
        <v>1.25</v>
      </c>
      <c r="J250" s="428"/>
      <c r="K250" s="237" t="s">
        <v>25</v>
      </c>
      <c r="L250" s="237" t="s">
        <v>59</v>
      </c>
      <c r="M250" s="237"/>
      <c r="N250" s="237"/>
      <c r="O250" s="238" t="s">
        <v>25</v>
      </c>
      <c r="P250" s="461">
        <v>43.35</v>
      </c>
      <c r="Q250" s="461"/>
      <c r="R250" s="414" t="s">
        <v>107</v>
      </c>
      <c r="S250" s="414"/>
      <c r="T250" s="414"/>
      <c r="U250" s="414"/>
      <c r="V250" s="414"/>
      <c r="W250" s="415"/>
      <c r="X250" s="446">
        <f>AG248*43.35*1.25</f>
        <v>0</v>
      </c>
      <c r="Y250" s="447"/>
      <c r="Z250" s="447"/>
      <c r="AA250" s="448"/>
      <c r="AB250" s="430"/>
      <c r="AC250" s="431"/>
      <c r="AD250" s="228"/>
      <c r="AE250" s="228"/>
      <c r="AF250" s="228"/>
      <c r="AG250" s="239"/>
      <c r="AH250" s="239"/>
      <c r="AI250" s="239"/>
      <c r="AJ250" s="239"/>
      <c r="AK250" s="228"/>
      <c r="AL250" s="97"/>
      <c r="AM250" s="5"/>
    </row>
    <row r="251" spans="1:39" ht="21" thickBot="1" thickTop="1">
      <c r="A251" s="229"/>
      <c r="B251" s="228"/>
      <c r="C251" s="234" t="s">
        <v>109</v>
      </c>
      <c r="D251" s="237"/>
      <c r="E251" s="237"/>
      <c r="F251" s="237"/>
      <c r="G251" s="237"/>
      <c r="H251" s="245"/>
      <c r="I251" s="246"/>
      <c r="J251" s="237" t="s">
        <v>111</v>
      </c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45"/>
      <c r="X251" s="435">
        <f>IF((X250*0.02)&gt;36.06,36.06,X250*0.02)</f>
        <v>0</v>
      </c>
      <c r="Y251" s="436">
        <f>IF((Y250*0.02)&gt;36.06,36.06,Y250*0.02)</f>
        <v>0</v>
      </c>
      <c r="Z251" s="436">
        <f>IF((Z250*0.02)&gt;36.06,36.06,Z250*0.02)</f>
        <v>0</v>
      </c>
      <c r="AA251" s="437">
        <f>IF((AA250*0.02)&gt;36.06,36.06,AA250*0.02)</f>
        <v>0</v>
      </c>
      <c r="AB251" s="430" t="s">
        <v>23</v>
      </c>
      <c r="AC251" s="431"/>
      <c r="AD251" s="240"/>
      <c r="AE251" s="228"/>
      <c r="AF251" s="228"/>
      <c r="AG251" s="239"/>
      <c r="AH251" s="239"/>
      <c r="AI251" s="239"/>
      <c r="AJ251" s="239"/>
      <c r="AK251" s="228"/>
      <c r="AL251" s="97"/>
      <c r="AM251" s="5"/>
    </row>
    <row r="252" spans="1:39" ht="29.25" customHeight="1" thickBot="1" thickTop="1">
      <c r="A252" s="229"/>
      <c r="B252" s="228"/>
      <c r="C252" s="228"/>
      <c r="D252" s="228"/>
      <c r="E252" s="228"/>
      <c r="F252" s="228"/>
      <c r="G252" s="228"/>
      <c r="H252" s="228"/>
      <c r="I252" s="228"/>
      <c r="J252" s="228"/>
      <c r="K252" s="228"/>
      <c r="L252" s="228"/>
      <c r="M252" s="228"/>
      <c r="N252" s="230"/>
      <c r="O252" s="241" t="s">
        <v>110</v>
      </c>
      <c r="P252" s="228"/>
      <c r="Q252" s="228"/>
      <c r="R252" s="228"/>
      <c r="S252" s="241"/>
      <c r="T252" s="241"/>
      <c r="U252" s="241"/>
      <c r="V252" s="242"/>
      <c r="W252" s="228"/>
      <c r="X252" s="432">
        <f>X250+X251</f>
        <v>0</v>
      </c>
      <c r="Y252" s="433"/>
      <c r="Z252" s="433"/>
      <c r="AA252" s="434"/>
      <c r="AB252" s="430"/>
      <c r="AC252" s="431"/>
      <c r="AD252" s="240"/>
      <c r="AE252" s="228"/>
      <c r="AF252" s="228"/>
      <c r="AG252" s="239"/>
      <c r="AH252" s="239"/>
      <c r="AI252" s="239"/>
      <c r="AJ252" s="239"/>
      <c r="AK252" s="228"/>
      <c r="AL252" s="97"/>
      <c r="AM252" s="5"/>
    </row>
    <row r="253" spans="1:39" ht="18.75" thickTop="1">
      <c r="A253" s="229"/>
      <c r="B253" s="228"/>
      <c r="C253" s="228"/>
      <c r="D253" s="228"/>
      <c r="E253" s="228"/>
      <c r="F253" s="228"/>
      <c r="G253" s="228"/>
      <c r="H253" s="228"/>
      <c r="I253" s="240" t="s">
        <v>60</v>
      </c>
      <c r="J253" s="228"/>
      <c r="K253" s="228"/>
      <c r="L253" s="228"/>
      <c r="M253" s="228"/>
      <c r="N253" s="228"/>
      <c r="O253" s="228"/>
      <c r="P253" s="228"/>
      <c r="Q253" s="228"/>
      <c r="R253" s="228"/>
      <c r="S253" s="228"/>
      <c r="T253" s="228"/>
      <c r="U253" s="228"/>
      <c r="V253" s="230"/>
      <c r="W253" s="228"/>
      <c r="X253" s="228"/>
      <c r="Y253" s="228"/>
      <c r="Z253" s="230"/>
      <c r="AA253" s="228"/>
      <c r="AB253" s="228"/>
      <c r="AC253" s="228"/>
      <c r="AD253" s="228"/>
      <c r="AE253" s="228"/>
      <c r="AF253" s="228"/>
      <c r="AG253" s="239"/>
      <c r="AH253" s="239"/>
      <c r="AI253" s="239"/>
      <c r="AJ253" s="239"/>
      <c r="AK253" s="228"/>
      <c r="AL253" s="97"/>
      <c r="AM253" s="5"/>
    </row>
    <row r="254" spans="1:39" ht="12.75">
      <c r="A254" s="229"/>
      <c r="B254" s="228"/>
      <c r="C254" s="228"/>
      <c r="D254" s="228"/>
      <c r="E254" s="228"/>
      <c r="F254" s="228"/>
      <c r="G254" s="228"/>
      <c r="H254" s="228"/>
      <c r="I254" s="240" t="s">
        <v>108</v>
      </c>
      <c r="J254" s="228"/>
      <c r="K254" s="228"/>
      <c r="L254" s="228"/>
      <c r="M254" s="228"/>
      <c r="N254" s="228"/>
      <c r="O254" s="228"/>
      <c r="P254" s="228"/>
      <c r="Q254" s="228"/>
      <c r="R254" s="228"/>
      <c r="S254" s="228"/>
      <c r="T254" s="228"/>
      <c r="U254" s="228"/>
      <c r="V254" s="228"/>
      <c r="W254" s="228"/>
      <c r="X254" s="228"/>
      <c r="Y254" s="228"/>
      <c r="Z254" s="228"/>
      <c r="AA254" s="228"/>
      <c r="AB254" s="228"/>
      <c r="AC254" s="228"/>
      <c r="AD254" s="228"/>
      <c r="AE254" s="228"/>
      <c r="AF254" s="228"/>
      <c r="AG254" s="228"/>
      <c r="AH254" s="228"/>
      <c r="AI254" s="228"/>
      <c r="AJ254" s="228"/>
      <c r="AK254" s="228"/>
      <c r="AL254" s="97"/>
      <c r="AM254" s="5"/>
    </row>
    <row r="255" spans="1:39" ht="15">
      <c r="A255" s="229"/>
      <c r="B255" s="226" t="s">
        <v>47</v>
      </c>
      <c r="C255" s="228"/>
      <c r="D255" s="228"/>
      <c r="E255" s="228"/>
      <c r="F255" s="228"/>
      <c r="G255" s="228"/>
      <c r="H255" s="228"/>
      <c r="I255" s="228"/>
      <c r="J255" s="228"/>
      <c r="K255" s="228"/>
      <c r="L255" s="228"/>
      <c r="M255" s="228"/>
      <c r="N255" s="228"/>
      <c r="O255" s="228"/>
      <c r="P255" s="228"/>
      <c r="Q255" s="228"/>
      <c r="R255" s="228"/>
      <c r="S255" s="228"/>
      <c r="T255" s="228"/>
      <c r="U255" s="228"/>
      <c r="V255" s="228"/>
      <c r="W255" s="228"/>
      <c r="X255" s="228"/>
      <c r="Y255" s="228"/>
      <c r="Z255" s="228"/>
      <c r="AA255" s="228"/>
      <c r="AB255" s="228"/>
      <c r="AC255" s="228"/>
      <c r="AD255" s="228"/>
      <c r="AE255" s="228"/>
      <c r="AF255" s="228"/>
      <c r="AG255" s="228"/>
      <c r="AH255" s="228"/>
      <c r="AI255" s="228"/>
      <c r="AJ255" s="228"/>
      <c r="AK255" s="228"/>
      <c r="AL255" s="97"/>
      <c r="AM255" s="5"/>
    </row>
    <row r="256" spans="1:39" ht="12.75">
      <c r="A256" s="229"/>
      <c r="B256" s="228"/>
      <c r="C256" s="232"/>
      <c r="D256" s="232"/>
      <c r="E256" s="232"/>
      <c r="F256" s="232"/>
      <c r="G256" s="232"/>
      <c r="H256" s="232"/>
      <c r="I256" s="232"/>
      <c r="J256" s="232"/>
      <c r="K256" s="232"/>
      <c r="L256" s="232"/>
      <c r="M256" s="232"/>
      <c r="N256" s="232"/>
      <c r="O256" s="232"/>
      <c r="P256" s="232"/>
      <c r="Q256" s="232"/>
      <c r="R256" s="232"/>
      <c r="S256" s="232"/>
      <c r="T256" s="232"/>
      <c r="U256" s="232"/>
      <c r="V256" s="232"/>
      <c r="W256" s="232"/>
      <c r="X256" s="232"/>
      <c r="Y256" s="232"/>
      <c r="Z256" s="232"/>
      <c r="AA256" s="232"/>
      <c r="AB256" s="232"/>
      <c r="AC256" s="232"/>
      <c r="AD256" s="232"/>
      <c r="AE256" s="232"/>
      <c r="AF256" s="232"/>
      <c r="AG256" s="228"/>
      <c r="AH256" s="228"/>
      <c r="AI256" s="228"/>
      <c r="AJ256" s="228"/>
      <c r="AK256" s="228"/>
      <c r="AL256" s="97"/>
      <c r="AM256" s="5"/>
    </row>
    <row r="257" spans="1:39" ht="12.75">
      <c r="A257" s="229"/>
      <c r="B257" s="228"/>
      <c r="C257" s="232"/>
      <c r="D257" s="232"/>
      <c r="E257" s="232"/>
      <c r="F257" s="232"/>
      <c r="G257" s="232"/>
      <c r="H257" s="232"/>
      <c r="I257" s="232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232"/>
      <c r="U257" s="232"/>
      <c r="V257" s="232"/>
      <c r="W257" s="232"/>
      <c r="X257" s="232"/>
      <c r="Y257" s="232"/>
      <c r="Z257" s="232"/>
      <c r="AA257" s="232"/>
      <c r="AB257" s="232"/>
      <c r="AC257" s="232"/>
      <c r="AD257" s="232"/>
      <c r="AE257" s="232"/>
      <c r="AF257" s="232"/>
      <c r="AG257" s="228"/>
      <c r="AH257" s="228"/>
      <c r="AI257" s="228"/>
      <c r="AJ257" s="228"/>
      <c r="AK257" s="228"/>
      <c r="AL257" s="97"/>
      <c r="AM257" s="5"/>
    </row>
    <row r="258" spans="1:39" ht="12.75">
      <c r="A258" s="229"/>
      <c r="B258" s="228"/>
      <c r="C258" s="232"/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232"/>
      <c r="U258" s="232"/>
      <c r="V258" s="232"/>
      <c r="W258" s="232"/>
      <c r="X258" s="232"/>
      <c r="Y258" s="232"/>
      <c r="Z258" s="232"/>
      <c r="AA258" s="232"/>
      <c r="AB258" s="232"/>
      <c r="AC258" s="232"/>
      <c r="AD258" s="232"/>
      <c r="AE258" s="232"/>
      <c r="AF258" s="232"/>
      <c r="AG258" s="228"/>
      <c r="AH258" s="228"/>
      <c r="AI258" s="228"/>
      <c r="AJ258" s="228"/>
      <c r="AK258" s="228"/>
      <c r="AL258" s="97"/>
      <c r="AM258" s="5"/>
    </row>
    <row r="259" spans="1:39" ht="12.75">
      <c r="A259" s="229"/>
      <c r="B259" s="228"/>
      <c r="C259" s="232"/>
      <c r="D259" s="232"/>
      <c r="E259" s="232"/>
      <c r="F259" s="232"/>
      <c r="G259" s="232"/>
      <c r="H259" s="232"/>
      <c r="I259" s="232"/>
      <c r="J259" s="232"/>
      <c r="K259" s="232"/>
      <c r="L259" s="232"/>
      <c r="M259" s="232"/>
      <c r="N259" s="232"/>
      <c r="O259" s="232"/>
      <c r="P259" s="232"/>
      <c r="Q259" s="232"/>
      <c r="R259" s="232"/>
      <c r="S259" s="232"/>
      <c r="T259" s="232"/>
      <c r="U259" s="232"/>
      <c r="V259" s="232"/>
      <c r="W259" s="232"/>
      <c r="X259" s="232"/>
      <c r="Y259" s="232"/>
      <c r="Z259" s="232"/>
      <c r="AA259" s="232"/>
      <c r="AB259" s="232"/>
      <c r="AC259" s="232"/>
      <c r="AD259" s="232"/>
      <c r="AE259" s="232"/>
      <c r="AF259" s="232"/>
      <c r="AG259" s="228"/>
      <c r="AH259" s="228"/>
      <c r="AI259" s="228"/>
      <c r="AJ259" s="228"/>
      <c r="AK259" s="228"/>
      <c r="AL259" s="97"/>
      <c r="AM259" s="5"/>
    </row>
    <row r="260" spans="1:39" ht="12.75">
      <c r="A260" s="229"/>
      <c r="B260" s="228"/>
      <c r="C260" s="228"/>
      <c r="D260" s="228"/>
      <c r="E260" s="228"/>
      <c r="F260" s="228"/>
      <c r="G260" s="228"/>
      <c r="H260" s="228"/>
      <c r="I260" s="228"/>
      <c r="J260" s="228"/>
      <c r="K260" s="228"/>
      <c r="L260" s="228"/>
      <c r="M260" s="228"/>
      <c r="N260" s="228"/>
      <c r="O260" s="228"/>
      <c r="P260" s="228"/>
      <c r="Q260" s="228"/>
      <c r="R260" s="228"/>
      <c r="S260" s="228"/>
      <c r="T260" s="228"/>
      <c r="U260" s="228"/>
      <c r="V260" s="228"/>
      <c r="W260" s="228"/>
      <c r="X260" s="228"/>
      <c r="Y260" s="228"/>
      <c r="Z260" s="228"/>
      <c r="AA260" s="228"/>
      <c r="AB260" s="228"/>
      <c r="AC260" s="228"/>
      <c r="AD260" s="228"/>
      <c r="AE260" s="228"/>
      <c r="AF260" s="228"/>
      <c r="AG260" s="228"/>
      <c r="AH260" s="228"/>
      <c r="AI260" s="228"/>
      <c r="AJ260" s="228"/>
      <c r="AK260" s="228"/>
      <c r="AL260" s="97"/>
      <c r="AM260" s="5"/>
    </row>
    <row r="261" spans="1:39" ht="13.5" thickBot="1">
      <c r="A261" s="243"/>
      <c r="B261" s="244"/>
      <c r="C261" s="228"/>
      <c r="D261" s="244"/>
      <c r="E261" s="244"/>
      <c r="F261" s="244"/>
      <c r="G261" s="244"/>
      <c r="H261" s="244"/>
      <c r="I261" s="244"/>
      <c r="J261" s="244"/>
      <c r="K261" s="244"/>
      <c r="L261" s="244"/>
      <c r="M261" s="244"/>
      <c r="N261" s="244"/>
      <c r="O261" s="244"/>
      <c r="P261" s="244"/>
      <c r="Q261" s="244"/>
      <c r="R261" s="244"/>
      <c r="S261" s="244"/>
      <c r="T261" s="244"/>
      <c r="U261" s="244"/>
      <c r="V261" s="244"/>
      <c r="W261" s="244"/>
      <c r="X261" s="244"/>
      <c r="Y261" s="244"/>
      <c r="Z261" s="244"/>
      <c r="AA261" s="244"/>
      <c r="AB261" s="244"/>
      <c r="AC261" s="244"/>
      <c r="AD261" s="244"/>
      <c r="AE261" s="244"/>
      <c r="AF261" s="244"/>
      <c r="AG261" s="244"/>
      <c r="AH261" s="244"/>
      <c r="AI261" s="244"/>
      <c r="AJ261" s="244"/>
      <c r="AK261" s="244"/>
      <c r="AL261" s="94"/>
      <c r="AM261" s="5"/>
    </row>
    <row r="262" spans="1:39" ht="60" customHeight="1" thickBot="1" thickTop="1">
      <c r="A262" s="319">
        <v>4</v>
      </c>
      <c r="B262" s="320"/>
      <c r="C262" s="1" t="s">
        <v>112</v>
      </c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196"/>
      <c r="AL262" s="129"/>
      <c r="AM262" s="5"/>
    </row>
    <row r="263" spans="1:39" ht="14.25" thickBot="1" thickTop="1">
      <c r="A263" s="127"/>
      <c r="B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126"/>
      <c r="AM263" s="5"/>
    </row>
    <row r="264" spans="1:39" ht="12.75" customHeight="1" thickTop="1">
      <c r="A264" s="127"/>
      <c r="B264" s="332">
        <v>4</v>
      </c>
      <c r="C264" s="333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11" t="s">
        <v>51</v>
      </c>
      <c r="U264" s="12"/>
      <c r="V264" s="12"/>
      <c r="W264" s="12"/>
      <c r="X264" s="12"/>
      <c r="Y264" s="12"/>
      <c r="Z264" s="12"/>
      <c r="AA264" s="12"/>
      <c r="AB264" s="149"/>
      <c r="AC264" s="462">
        <v>0</v>
      </c>
      <c r="AD264" s="463"/>
      <c r="AE264" s="4"/>
      <c r="AF264" s="4"/>
      <c r="AG264" s="4"/>
      <c r="AH264" s="4"/>
      <c r="AI264" s="4"/>
      <c r="AJ264" s="4"/>
      <c r="AK264" s="4"/>
      <c r="AL264" s="126"/>
      <c r="AM264" s="5"/>
    </row>
    <row r="265" spans="1:39" ht="15" thickBot="1">
      <c r="A265" s="127"/>
      <c r="B265" s="334"/>
      <c r="C265" s="335"/>
      <c r="D265" s="34" t="s">
        <v>85</v>
      </c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8" t="s">
        <v>52</v>
      </c>
      <c r="U265" s="9"/>
      <c r="V265" s="9"/>
      <c r="W265" s="9"/>
      <c r="X265" s="9"/>
      <c r="Y265" s="9"/>
      <c r="Z265" s="9"/>
      <c r="AA265" s="9"/>
      <c r="AB265" s="32"/>
      <c r="AC265" s="464"/>
      <c r="AD265" s="465"/>
      <c r="AE265" s="4"/>
      <c r="AF265" s="4"/>
      <c r="AG265" s="4"/>
      <c r="AH265" s="4"/>
      <c r="AI265" s="4"/>
      <c r="AJ265" s="4"/>
      <c r="AK265" s="4"/>
      <c r="AL265" s="126"/>
      <c r="AM265" s="5"/>
    </row>
    <row r="266" spans="1:39" ht="15" thickTop="1">
      <c r="A266" s="127"/>
      <c r="B266" s="34"/>
      <c r="C266" s="197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29"/>
      <c r="AA266" s="429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126"/>
      <c r="AM266" s="5"/>
    </row>
    <row r="267" spans="1:38" ht="13.5" thickBot="1">
      <c r="A267" s="101"/>
      <c r="B267" s="4"/>
      <c r="C267" s="4"/>
      <c r="D267" s="24"/>
      <c r="E267" s="4"/>
      <c r="F267" s="4"/>
      <c r="G267" s="4"/>
      <c r="H267" s="4"/>
      <c r="I267" s="4"/>
      <c r="J267" s="4"/>
      <c r="K267" s="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100"/>
    </row>
    <row r="268" spans="1:38" ht="14.25" thickBot="1">
      <c r="A268" s="101"/>
      <c r="B268" s="4"/>
      <c r="C268" s="24"/>
      <c r="D268" s="24"/>
      <c r="E268" s="24"/>
      <c r="F268" s="24"/>
      <c r="G268" s="24"/>
      <c r="H268" s="24"/>
      <c r="I268" s="66" t="s">
        <v>55</v>
      </c>
      <c r="J268" s="67"/>
      <c r="K268" s="67"/>
      <c r="L268" s="67"/>
      <c r="M268" s="67"/>
      <c r="N268" s="67"/>
      <c r="O268" s="67"/>
      <c r="P268" s="67"/>
      <c r="Q268" s="67"/>
      <c r="R268" s="67"/>
      <c r="S268" s="68"/>
      <c r="T268" s="408" t="s">
        <v>56</v>
      </c>
      <c r="U268" s="409"/>
      <c r="V268" s="409"/>
      <c r="W268" s="409"/>
      <c r="X268" s="409"/>
      <c r="Y268" s="409"/>
      <c r="Z268" s="409"/>
      <c r="AA268" s="409"/>
      <c r="AB268" s="409"/>
      <c r="AC268" s="409"/>
      <c r="AD268" s="409"/>
      <c r="AE268" s="410"/>
      <c r="AF268" s="24"/>
      <c r="AG268" s="24"/>
      <c r="AH268" s="24"/>
      <c r="AI268" s="24"/>
      <c r="AJ268" s="24"/>
      <c r="AK268" s="24"/>
      <c r="AL268" s="100"/>
    </row>
    <row r="269" spans="1:38" ht="14.25" thickBot="1">
      <c r="A269" s="101"/>
      <c r="B269" s="4"/>
      <c r="C269" s="24"/>
      <c r="D269" s="24"/>
      <c r="E269" s="24"/>
      <c r="F269" s="24"/>
      <c r="G269" s="24"/>
      <c r="H269" s="24"/>
      <c r="I269" s="69"/>
      <c r="J269" s="70"/>
      <c r="K269" s="70"/>
      <c r="L269" s="70"/>
      <c r="M269" s="70"/>
      <c r="N269" s="70"/>
      <c r="O269" s="70"/>
      <c r="P269" s="70"/>
      <c r="Q269" s="70"/>
      <c r="R269" s="70"/>
      <c r="S269" s="71"/>
      <c r="T269" s="340" t="s">
        <v>105</v>
      </c>
      <c r="U269" s="411"/>
      <c r="V269" s="411"/>
      <c r="W269" s="412"/>
      <c r="X269" s="340" t="s">
        <v>27</v>
      </c>
      <c r="Y269" s="411"/>
      <c r="Z269" s="411"/>
      <c r="AA269" s="412"/>
      <c r="AB269" s="361" t="s">
        <v>106</v>
      </c>
      <c r="AC269" s="411"/>
      <c r="AD269" s="411"/>
      <c r="AE269" s="413"/>
      <c r="AF269" s="24"/>
      <c r="AG269" s="24"/>
      <c r="AH269" s="24"/>
      <c r="AI269" s="24"/>
      <c r="AJ269" s="24"/>
      <c r="AK269" s="24"/>
      <c r="AL269" s="100"/>
    </row>
    <row r="270" spans="1:38" ht="13.5" thickBot="1">
      <c r="A270" s="101"/>
      <c r="B270" s="23"/>
      <c r="C270" s="198" t="s">
        <v>57</v>
      </c>
      <c r="D270" s="199"/>
      <c r="E270" s="199"/>
      <c r="F270" s="199"/>
      <c r="G270" s="199"/>
      <c r="H270" s="24"/>
      <c r="I270" s="65" t="s">
        <v>53</v>
      </c>
      <c r="J270" s="64"/>
      <c r="K270" s="64"/>
      <c r="L270" s="64"/>
      <c r="M270" s="64"/>
      <c r="N270" s="64"/>
      <c r="O270" s="64"/>
      <c r="P270" s="64"/>
      <c r="Q270" s="613">
        <v>170504</v>
      </c>
      <c r="R270" s="613"/>
      <c r="S270" s="614"/>
      <c r="T270" s="405">
        <v>2000</v>
      </c>
      <c r="U270" s="406"/>
      <c r="V270" s="406"/>
      <c r="W270" s="407"/>
      <c r="X270" s="398">
        <v>0</v>
      </c>
      <c r="Y270" s="399"/>
      <c r="Z270" s="399"/>
      <c r="AA270" s="400"/>
      <c r="AB270" s="416">
        <f>T270*X270</f>
        <v>0</v>
      </c>
      <c r="AC270" s="393"/>
      <c r="AD270" s="393"/>
      <c r="AE270" s="394"/>
      <c r="AF270" s="24"/>
      <c r="AG270" s="24"/>
      <c r="AH270" s="24"/>
      <c r="AI270" s="24"/>
      <c r="AJ270" s="24"/>
      <c r="AK270" s="24"/>
      <c r="AL270" s="100"/>
    </row>
    <row r="271" spans="1:38" ht="13.5" thickBot="1">
      <c r="A271" s="101"/>
      <c r="B271" s="4"/>
      <c r="H271" s="24"/>
      <c r="I271" s="65" t="s">
        <v>54</v>
      </c>
      <c r="J271" s="64"/>
      <c r="K271" s="64"/>
      <c r="L271" s="64"/>
      <c r="M271" s="64"/>
      <c r="N271" s="64"/>
      <c r="O271" s="64"/>
      <c r="P271" s="64"/>
      <c r="Q271" s="613">
        <v>170504</v>
      </c>
      <c r="R271" s="613"/>
      <c r="S271" s="614"/>
      <c r="T271" s="405">
        <v>1700</v>
      </c>
      <c r="U271" s="406"/>
      <c r="V271" s="406"/>
      <c r="W271" s="407"/>
      <c r="X271" s="398">
        <v>0</v>
      </c>
      <c r="Y271" s="399"/>
      <c r="Z271" s="399"/>
      <c r="AA271" s="400"/>
      <c r="AB271" s="416">
        <f>T271*X271</f>
        <v>0</v>
      </c>
      <c r="AC271" s="393"/>
      <c r="AD271" s="393"/>
      <c r="AE271" s="394"/>
      <c r="AF271" s="24"/>
      <c r="AG271" s="24"/>
      <c r="AH271" s="24"/>
      <c r="AI271" s="24"/>
      <c r="AJ271" s="24"/>
      <c r="AK271" s="24"/>
      <c r="AL271" s="100"/>
    </row>
    <row r="272" spans="1:38" ht="13.5" thickBot="1">
      <c r="A272" s="101"/>
      <c r="B272" s="4"/>
      <c r="C272" s="7"/>
      <c r="D272" s="24"/>
      <c r="E272" s="24"/>
      <c r="F272" s="24"/>
      <c r="G272" s="24"/>
      <c r="H272" s="24"/>
      <c r="I272" s="65" t="s">
        <v>18</v>
      </c>
      <c r="J272" s="64"/>
      <c r="K272" s="64"/>
      <c r="L272" s="64"/>
      <c r="M272" s="64"/>
      <c r="N272" s="64"/>
      <c r="O272" s="64"/>
      <c r="P272" s="64"/>
      <c r="Q272" s="613" t="s">
        <v>145</v>
      </c>
      <c r="R272" s="613"/>
      <c r="S272" s="614"/>
      <c r="T272" s="405">
        <v>2100</v>
      </c>
      <c r="U272" s="406"/>
      <c r="V272" s="406"/>
      <c r="W272" s="407"/>
      <c r="X272" s="398">
        <v>0</v>
      </c>
      <c r="Y272" s="399"/>
      <c r="Z272" s="399"/>
      <c r="AA272" s="400"/>
      <c r="AB272" s="416">
        <f>T272*X272</f>
        <v>0</v>
      </c>
      <c r="AC272" s="393"/>
      <c r="AD272" s="393"/>
      <c r="AE272" s="394"/>
      <c r="AF272" s="24"/>
      <c r="AG272" s="24"/>
      <c r="AH272" s="24"/>
      <c r="AI272" s="24"/>
      <c r="AJ272" s="24"/>
      <c r="AK272" s="24"/>
      <c r="AL272" s="100"/>
    </row>
    <row r="273" spans="1:38" ht="13.5" thickBot="1">
      <c r="A273" s="101"/>
      <c r="B273" s="4"/>
      <c r="C273" s="7"/>
      <c r="D273" s="24"/>
      <c r="E273" s="24"/>
      <c r="F273" s="24"/>
      <c r="G273" s="24"/>
      <c r="H273" s="24"/>
      <c r="I273" s="65" t="s">
        <v>17</v>
      </c>
      <c r="J273" s="64"/>
      <c r="K273" s="64"/>
      <c r="L273" s="64"/>
      <c r="M273" s="64"/>
      <c r="N273" s="64"/>
      <c r="O273" s="64"/>
      <c r="P273" s="64"/>
      <c r="Q273" s="615"/>
      <c r="R273" s="615"/>
      <c r="S273" s="616"/>
      <c r="T273" s="405"/>
      <c r="U273" s="406"/>
      <c r="V273" s="406"/>
      <c r="W273" s="407"/>
      <c r="X273" s="398"/>
      <c r="Y273" s="399"/>
      <c r="Z273" s="399"/>
      <c r="AA273" s="400"/>
      <c r="AB273" s="416">
        <f>T273*X273</f>
        <v>0</v>
      </c>
      <c r="AC273" s="393"/>
      <c r="AD273" s="393"/>
      <c r="AE273" s="394"/>
      <c r="AF273" s="24"/>
      <c r="AG273" s="24"/>
      <c r="AH273" s="24"/>
      <c r="AI273" s="24"/>
      <c r="AJ273" s="24"/>
      <c r="AK273" s="24"/>
      <c r="AL273" s="100"/>
    </row>
    <row r="274" spans="1:38" ht="13.5" thickBot="1">
      <c r="A274" s="101"/>
      <c r="B274" s="4"/>
      <c r="C274" s="7"/>
      <c r="D274" s="24"/>
      <c r="E274" s="24"/>
      <c r="F274" s="24"/>
      <c r="G274" s="24"/>
      <c r="H274" s="24"/>
      <c r="I274" s="200"/>
      <c r="J274" s="201"/>
      <c r="K274" s="201"/>
      <c r="L274" s="201"/>
      <c r="M274" s="201"/>
      <c r="N274" s="201"/>
      <c r="O274" s="201"/>
      <c r="P274" s="201"/>
      <c r="Q274" s="201"/>
      <c r="R274" s="201"/>
      <c r="S274" s="201"/>
      <c r="T274" s="224"/>
      <c r="U274" s="223"/>
      <c r="V274" s="223"/>
      <c r="W274" s="223"/>
      <c r="X274" s="202"/>
      <c r="Y274" s="201"/>
      <c r="Z274" s="201"/>
      <c r="AA274" s="201"/>
      <c r="AB274" s="202"/>
      <c r="AC274" s="201"/>
      <c r="AD274" s="201"/>
      <c r="AE274" s="201"/>
      <c r="AF274" s="193"/>
      <c r="AG274" s="24"/>
      <c r="AH274" s="24"/>
      <c r="AI274" s="24"/>
      <c r="AJ274" s="24"/>
      <c r="AK274" s="24"/>
      <c r="AL274" s="100"/>
    </row>
    <row r="275" spans="1:38" ht="13.5" thickBot="1">
      <c r="A275" s="101"/>
      <c r="B275" s="4"/>
      <c r="C275" s="57" t="s">
        <v>58</v>
      </c>
      <c r="D275" s="24"/>
      <c r="E275" s="24"/>
      <c r="F275" s="24"/>
      <c r="G275" s="24"/>
      <c r="H275" s="24"/>
      <c r="I275" s="65" t="s">
        <v>19</v>
      </c>
      <c r="J275" s="64"/>
      <c r="K275" s="64"/>
      <c r="L275" s="64"/>
      <c r="M275" s="64"/>
      <c r="N275" s="64"/>
      <c r="O275" s="64"/>
      <c r="P275" s="64"/>
      <c r="Q275" s="611">
        <v>200202</v>
      </c>
      <c r="R275" s="611"/>
      <c r="S275" s="612"/>
      <c r="T275" s="405">
        <v>1700</v>
      </c>
      <c r="U275" s="406"/>
      <c r="V275" s="406"/>
      <c r="W275" s="407"/>
      <c r="X275" s="398">
        <v>0</v>
      </c>
      <c r="Y275" s="399"/>
      <c r="Z275" s="399"/>
      <c r="AA275" s="400"/>
      <c r="AB275" s="416">
        <f>T275*X275</f>
        <v>0</v>
      </c>
      <c r="AC275" s="393"/>
      <c r="AD275" s="393"/>
      <c r="AE275" s="394"/>
      <c r="AF275" s="24"/>
      <c r="AG275" s="24"/>
      <c r="AH275" s="24"/>
      <c r="AI275" s="24"/>
      <c r="AJ275" s="24"/>
      <c r="AK275" s="24"/>
      <c r="AL275" s="100"/>
    </row>
    <row r="276" spans="1:38" ht="13.5" thickBot="1">
      <c r="A276" s="101"/>
      <c r="B276" s="4"/>
      <c r="D276" s="24"/>
      <c r="E276" s="24"/>
      <c r="F276" s="24"/>
      <c r="G276" s="24"/>
      <c r="H276" s="24"/>
      <c r="I276" s="65" t="s">
        <v>20</v>
      </c>
      <c r="J276" s="64"/>
      <c r="K276" s="64"/>
      <c r="L276" s="64"/>
      <c r="M276" s="64"/>
      <c r="N276" s="64"/>
      <c r="O276" s="64"/>
      <c r="P276" s="64"/>
      <c r="Q276" s="611">
        <v>170504</v>
      </c>
      <c r="R276" s="611"/>
      <c r="S276" s="612"/>
      <c r="T276" s="405">
        <v>1700</v>
      </c>
      <c r="U276" s="406"/>
      <c r="V276" s="406"/>
      <c r="W276" s="407"/>
      <c r="X276" s="398">
        <v>0</v>
      </c>
      <c r="Y276" s="399"/>
      <c r="Z276" s="399"/>
      <c r="AA276" s="400"/>
      <c r="AB276" s="416">
        <f>T276*X276</f>
        <v>0</v>
      </c>
      <c r="AC276" s="393"/>
      <c r="AD276" s="393"/>
      <c r="AE276" s="394"/>
      <c r="AF276" s="24"/>
      <c r="AG276" s="24"/>
      <c r="AH276" s="24"/>
      <c r="AI276" s="24"/>
      <c r="AJ276" s="24"/>
      <c r="AK276" s="24"/>
      <c r="AL276" s="100"/>
    </row>
    <row r="277" spans="1:38" ht="13.5" thickBot="1">
      <c r="A277" s="101"/>
      <c r="B277" s="4"/>
      <c r="C277" s="7"/>
      <c r="D277" s="24"/>
      <c r="E277" s="24"/>
      <c r="F277" s="24"/>
      <c r="G277" s="24"/>
      <c r="H277" s="24"/>
      <c r="I277" s="65" t="s">
        <v>21</v>
      </c>
      <c r="J277" s="64"/>
      <c r="K277" s="64"/>
      <c r="L277" s="64"/>
      <c r="M277" s="64"/>
      <c r="N277" s="64"/>
      <c r="O277" s="64"/>
      <c r="P277" s="64"/>
      <c r="Q277" s="611">
        <v>170504</v>
      </c>
      <c r="R277" s="611"/>
      <c r="S277" s="612"/>
      <c r="T277" s="405">
        <v>1800</v>
      </c>
      <c r="U277" s="406"/>
      <c r="V277" s="406"/>
      <c r="W277" s="407"/>
      <c r="X277" s="398">
        <v>0</v>
      </c>
      <c r="Y277" s="399"/>
      <c r="Z277" s="399"/>
      <c r="AA277" s="400"/>
      <c r="AB277" s="416">
        <f>T277*X277</f>
        <v>0</v>
      </c>
      <c r="AC277" s="393"/>
      <c r="AD277" s="393"/>
      <c r="AE277" s="394"/>
      <c r="AF277" s="24"/>
      <c r="AG277" s="24"/>
      <c r="AH277" s="24"/>
      <c r="AI277" s="24"/>
      <c r="AJ277" s="24"/>
      <c r="AK277" s="24"/>
      <c r="AL277" s="100"/>
    </row>
    <row r="278" spans="1:38" ht="13.5" thickBot="1">
      <c r="A278" s="101"/>
      <c r="B278" s="24"/>
      <c r="C278" s="7"/>
      <c r="D278" s="24"/>
      <c r="E278" s="24"/>
      <c r="F278" s="24"/>
      <c r="G278" s="24"/>
      <c r="H278" s="24"/>
      <c r="I278" s="65" t="s">
        <v>17</v>
      </c>
      <c r="J278" s="64"/>
      <c r="K278" s="64"/>
      <c r="L278" s="64"/>
      <c r="M278" s="64"/>
      <c r="N278" s="64"/>
      <c r="O278" s="64"/>
      <c r="P278" s="64"/>
      <c r="Q278" s="611"/>
      <c r="R278" s="611"/>
      <c r="S278" s="612"/>
      <c r="T278" s="405"/>
      <c r="U278" s="406"/>
      <c r="V278" s="406"/>
      <c r="W278" s="407"/>
      <c r="X278" s="398"/>
      <c r="Y278" s="399"/>
      <c r="Z278" s="399"/>
      <c r="AA278" s="400"/>
      <c r="AB278" s="416">
        <f>T278*X278</f>
        <v>0</v>
      </c>
      <c r="AC278" s="393"/>
      <c r="AD278" s="393"/>
      <c r="AE278" s="394"/>
      <c r="AF278" s="24"/>
      <c r="AG278" s="24"/>
      <c r="AH278" s="24"/>
      <c r="AI278" s="24"/>
      <c r="AJ278" s="24"/>
      <c r="AK278" s="24"/>
      <c r="AL278" s="100"/>
    </row>
    <row r="279" spans="1:38" ht="13.5" thickBot="1">
      <c r="A279" s="101"/>
      <c r="B279" s="24"/>
      <c r="C279" s="24"/>
      <c r="D279" s="24"/>
      <c r="E279" s="24"/>
      <c r="F279" s="24"/>
      <c r="G279" s="24"/>
      <c r="H279" s="24"/>
      <c r="I279" s="392" t="s">
        <v>16</v>
      </c>
      <c r="J279" s="393"/>
      <c r="K279" s="393"/>
      <c r="L279" s="393"/>
      <c r="M279" s="393"/>
      <c r="N279" s="393"/>
      <c r="O279" s="393"/>
      <c r="P279" s="393"/>
      <c r="Q279" s="393"/>
      <c r="R279" s="393"/>
      <c r="S279" s="394"/>
      <c r="T279" s="395">
        <f>SUM(T270:V278)</f>
        <v>11000</v>
      </c>
      <c r="U279" s="396"/>
      <c r="V279" s="396"/>
      <c r="W279" s="397"/>
      <c r="X279" s="398">
        <f>$AC$264</f>
        <v>0</v>
      </c>
      <c r="Y279" s="399"/>
      <c r="Z279" s="399"/>
      <c r="AA279" s="400"/>
      <c r="AB279" s="401">
        <f>SUM(AB270:AE278)</f>
        <v>0</v>
      </c>
      <c r="AC279" s="402"/>
      <c r="AD279" s="402"/>
      <c r="AE279" s="403"/>
      <c r="AF279" s="24"/>
      <c r="AG279" s="24"/>
      <c r="AH279" s="24"/>
      <c r="AI279" s="24"/>
      <c r="AJ279" s="24"/>
      <c r="AK279" s="24"/>
      <c r="AL279" s="100"/>
    </row>
    <row r="280" spans="1:38" ht="12.75">
      <c r="A280" s="101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100"/>
    </row>
    <row r="281" spans="1:38" ht="13.5" thickBot="1">
      <c r="A281" s="101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100"/>
    </row>
    <row r="282" spans="1:38" ht="15" customHeight="1" thickTop="1">
      <c r="A282" s="114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8"/>
      <c r="AL282" s="108"/>
    </row>
    <row r="283" spans="1:38" ht="15" customHeight="1">
      <c r="A283" s="115" t="s">
        <v>136</v>
      </c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10"/>
      <c r="AL283" s="110"/>
    </row>
    <row r="284" spans="1:38" ht="15" customHeight="1">
      <c r="A284" s="116"/>
      <c r="B284" s="111" t="s">
        <v>69</v>
      </c>
      <c r="C284" s="109"/>
      <c r="D284" s="111"/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09"/>
      <c r="AG284" s="109"/>
      <c r="AH284" s="109"/>
      <c r="AI284" s="109"/>
      <c r="AJ284" s="109"/>
      <c r="AK284" s="110"/>
      <c r="AL284" s="110"/>
    </row>
    <row r="285" spans="1:38" ht="15" customHeight="1" thickBot="1">
      <c r="A285" s="118"/>
      <c r="B285" s="119" t="s">
        <v>92</v>
      </c>
      <c r="C285" s="119"/>
      <c r="D285" s="119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12"/>
      <c r="AG285" s="112"/>
      <c r="AH285" s="112"/>
      <c r="AI285" s="112"/>
      <c r="AJ285" s="112"/>
      <c r="AK285" s="113"/>
      <c r="AL285" s="113"/>
    </row>
    <row r="286" spans="1:38" ht="17.25" thickBot="1" thickTop="1">
      <c r="A286" s="103"/>
      <c r="B286" s="83"/>
      <c r="C286" s="83"/>
      <c r="D286" s="83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2"/>
      <c r="AG286" s="82"/>
      <c r="AH286" s="82"/>
      <c r="AI286" s="82"/>
      <c r="AJ286" s="82"/>
      <c r="AK286" s="82"/>
      <c r="AL286" s="102"/>
    </row>
    <row r="287" spans="1:38" ht="13.5" customHeight="1" thickBot="1" thickTop="1">
      <c r="A287" s="92"/>
      <c r="B287" s="457">
        <v>4</v>
      </c>
      <c r="C287" s="458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102"/>
    </row>
    <row r="288" spans="1:38" ht="16.5" thickBot="1" thickTop="1">
      <c r="A288" s="92"/>
      <c r="B288" s="459"/>
      <c r="C288" s="460"/>
      <c r="D288" s="85" t="s">
        <v>48</v>
      </c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 t="s">
        <v>40</v>
      </c>
      <c r="U288" s="82"/>
      <c r="V288" s="82"/>
      <c r="W288" s="82"/>
      <c r="X288" s="82"/>
      <c r="Y288" s="82"/>
      <c r="Z288" s="82"/>
      <c r="AA288" s="388">
        <f>$X$279</f>
        <v>0</v>
      </c>
      <c r="AB288" s="389"/>
      <c r="AC288" s="390"/>
      <c r="AD288" s="82" t="s">
        <v>42</v>
      </c>
      <c r="AE288" s="82"/>
      <c r="AF288" s="82"/>
      <c r="AG288" s="82"/>
      <c r="AH288" s="82"/>
      <c r="AI288" s="82"/>
      <c r="AJ288" s="82"/>
      <c r="AK288" s="82"/>
      <c r="AL288" s="102"/>
    </row>
    <row r="289" spans="1:38" ht="14.25" thickBot="1" thickTop="1">
      <c r="A289" s="92"/>
      <c r="B289" s="82"/>
      <c r="C289" s="203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102"/>
    </row>
    <row r="290" spans="1:38" ht="14.25" thickBot="1" thickTop="1">
      <c r="A290" s="9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 t="s">
        <v>41</v>
      </c>
      <c r="U290" s="82"/>
      <c r="V290" s="82"/>
      <c r="W290" s="82"/>
      <c r="X290" s="82"/>
      <c r="Y290" s="82"/>
      <c r="Z290" s="82"/>
      <c r="AA290" s="388">
        <f>$AB$279/1000</f>
        <v>0</v>
      </c>
      <c r="AB290" s="389"/>
      <c r="AC290" s="390"/>
      <c r="AD290" s="82" t="s">
        <v>31</v>
      </c>
      <c r="AE290" s="82"/>
      <c r="AF290" s="82"/>
      <c r="AG290" s="82"/>
      <c r="AH290" s="82"/>
      <c r="AI290" s="82"/>
      <c r="AJ290" s="82"/>
      <c r="AK290" s="82"/>
      <c r="AL290" s="102"/>
    </row>
    <row r="291" spans="1:38" ht="13.5" thickTop="1">
      <c r="A291" s="9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102"/>
    </row>
    <row r="292" spans="1:38" ht="15.75">
      <c r="A292" s="92"/>
      <c r="B292" s="84" t="s">
        <v>49</v>
      </c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102"/>
    </row>
    <row r="293" spans="1:38" ht="12" customHeight="1">
      <c r="A293" s="9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102"/>
    </row>
    <row r="294" spans="1:38" ht="12.75">
      <c r="A294" s="92"/>
      <c r="B294" s="82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102"/>
    </row>
    <row r="295" spans="1:38" ht="13.5" thickBot="1">
      <c r="A295" s="92"/>
      <c r="B295" s="82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102"/>
    </row>
    <row r="296" spans="1:38" ht="14.25" thickBot="1" thickTop="1">
      <c r="A296" s="92"/>
      <c r="B296" s="82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2" t="s">
        <v>22</v>
      </c>
      <c r="AA296" s="391">
        <v>0</v>
      </c>
      <c r="AB296" s="389"/>
      <c r="AC296" s="390"/>
      <c r="AD296" s="82" t="s">
        <v>31</v>
      </c>
      <c r="AE296" s="82"/>
      <c r="AF296" s="82"/>
      <c r="AG296" s="82"/>
      <c r="AH296" s="82"/>
      <c r="AI296" s="82"/>
      <c r="AJ296" s="82"/>
      <c r="AK296" s="82"/>
      <c r="AL296" s="102"/>
    </row>
    <row r="297" spans="1:38" ht="14.25" thickBot="1" thickTop="1">
      <c r="A297" s="92"/>
      <c r="B297" s="82"/>
      <c r="C297" s="204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102"/>
    </row>
    <row r="298" spans="1:38" ht="13.5" thickTop="1">
      <c r="A298" s="9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382">
        <f>AA290-AA296</f>
        <v>0</v>
      </c>
      <c r="AA298" s="383"/>
      <c r="AB298" s="383"/>
      <c r="AC298" s="384"/>
      <c r="AD298" s="82"/>
      <c r="AE298" s="82"/>
      <c r="AF298" s="82"/>
      <c r="AG298" s="82"/>
      <c r="AH298" s="82"/>
      <c r="AI298" s="82"/>
      <c r="AJ298" s="82"/>
      <c r="AK298" s="82"/>
      <c r="AL298" s="102"/>
    </row>
    <row r="299" spans="1:38" ht="18.75" thickBot="1">
      <c r="A299" s="9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7" t="s">
        <v>16</v>
      </c>
      <c r="U299" s="82"/>
      <c r="V299" s="82"/>
      <c r="W299" s="82"/>
      <c r="X299" s="82"/>
      <c r="Y299" s="82"/>
      <c r="Z299" s="385"/>
      <c r="AA299" s="386"/>
      <c r="AB299" s="386"/>
      <c r="AC299" s="387"/>
      <c r="AD299" s="82" t="s">
        <v>31</v>
      </c>
      <c r="AE299" s="82"/>
      <c r="AF299" s="82"/>
      <c r="AG299" s="82"/>
      <c r="AH299" s="82"/>
      <c r="AI299" s="82"/>
      <c r="AJ299" s="82"/>
      <c r="AK299" s="82"/>
      <c r="AL299" s="102"/>
    </row>
    <row r="300" spans="1:38" ht="13.5" thickTop="1">
      <c r="A300" s="92"/>
      <c r="B300" s="82" t="s">
        <v>73</v>
      </c>
      <c r="C300" s="82"/>
      <c r="D300" s="82" t="s">
        <v>74</v>
      </c>
      <c r="E300" s="106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102"/>
    </row>
    <row r="301" spans="1:38" ht="12.75">
      <c r="A301" s="92"/>
      <c r="B301" s="82"/>
      <c r="C301" s="82"/>
      <c r="D301" s="82"/>
      <c r="E301" s="82" t="s">
        <v>78</v>
      </c>
      <c r="F301" s="82" t="s">
        <v>77</v>
      </c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102"/>
    </row>
    <row r="302" spans="1:38" ht="12.75">
      <c r="A302" s="92"/>
      <c r="B302" s="82"/>
      <c r="C302" s="82"/>
      <c r="D302" s="82"/>
      <c r="E302" s="82"/>
      <c r="F302" s="82" t="s">
        <v>75</v>
      </c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102"/>
    </row>
    <row r="303" spans="1:38" ht="12.75">
      <c r="A303" s="92"/>
      <c r="B303" s="82"/>
      <c r="C303" s="82"/>
      <c r="D303" s="82"/>
      <c r="E303" s="82" t="s">
        <v>78</v>
      </c>
      <c r="F303" s="82" t="s">
        <v>79</v>
      </c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102"/>
    </row>
    <row r="304" spans="1:38" ht="12.75">
      <c r="A304" s="92"/>
      <c r="B304" s="82"/>
      <c r="C304" s="82"/>
      <c r="D304" s="82"/>
      <c r="E304" s="82"/>
      <c r="F304" s="82" t="s">
        <v>76</v>
      </c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102"/>
    </row>
    <row r="305" spans="1:38" ht="12.75">
      <c r="A305" s="9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102"/>
    </row>
    <row r="306" spans="1:38" ht="12.75">
      <c r="A306" s="9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102"/>
    </row>
    <row r="307" spans="1:38" ht="13.5" thickBot="1">
      <c r="A307" s="104"/>
      <c r="B307" s="88"/>
      <c r="C307" s="82"/>
      <c r="D307" s="88"/>
      <c r="E307" s="88"/>
      <c r="F307" s="88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105"/>
    </row>
    <row r="308" ht="13.5" thickTop="1"/>
  </sheetData>
  <mergeCells count="439">
    <mergeCell ref="Q277:S277"/>
    <mergeCell ref="Q278:S278"/>
    <mergeCell ref="Q272:S272"/>
    <mergeCell ref="Q273:S273"/>
    <mergeCell ref="Q275:S275"/>
    <mergeCell ref="Q276:S276"/>
    <mergeCell ref="J212:M212"/>
    <mergeCell ref="J213:M213"/>
    <mergeCell ref="Q270:S270"/>
    <mergeCell ref="Q271:S271"/>
    <mergeCell ref="J209:M209"/>
    <mergeCell ref="J210:M210"/>
    <mergeCell ref="J211:M211"/>
    <mergeCell ref="M192:O192"/>
    <mergeCell ref="M193:O193"/>
    <mergeCell ref="M194:O194"/>
    <mergeCell ref="J207:M207"/>
    <mergeCell ref="M188:O188"/>
    <mergeCell ref="M189:O189"/>
    <mergeCell ref="M190:O190"/>
    <mergeCell ref="M191:O191"/>
    <mergeCell ref="M173:O173"/>
    <mergeCell ref="M174:O174"/>
    <mergeCell ref="M175:O175"/>
    <mergeCell ref="M186:O186"/>
    <mergeCell ref="M169:O169"/>
    <mergeCell ref="M170:O170"/>
    <mergeCell ref="M171:O171"/>
    <mergeCell ref="M172:O172"/>
    <mergeCell ref="M153:O153"/>
    <mergeCell ref="M154:O154"/>
    <mergeCell ref="M155:O155"/>
    <mergeCell ref="M167:O167"/>
    <mergeCell ref="M148:O148"/>
    <mergeCell ref="M150:O150"/>
    <mergeCell ref="M151:O151"/>
    <mergeCell ref="M152:O152"/>
    <mergeCell ref="M113:O113"/>
    <mergeCell ref="M114:O114"/>
    <mergeCell ref="M115:O115"/>
    <mergeCell ref="M116:O116"/>
    <mergeCell ref="M109:O109"/>
    <mergeCell ref="M110:O110"/>
    <mergeCell ref="M111:O111"/>
    <mergeCell ref="M112:O112"/>
    <mergeCell ref="M94:O94"/>
    <mergeCell ref="M95:O95"/>
    <mergeCell ref="M105:O105"/>
    <mergeCell ref="M108:O108"/>
    <mergeCell ref="M90:O90"/>
    <mergeCell ref="M91:O91"/>
    <mergeCell ref="M92:O92"/>
    <mergeCell ref="M93:O93"/>
    <mergeCell ref="M84:O84"/>
    <mergeCell ref="M87:O87"/>
    <mergeCell ref="M88:O88"/>
    <mergeCell ref="M89:O89"/>
    <mergeCell ref="M72:O72"/>
    <mergeCell ref="M73:O73"/>
    <mergeCell ref="M74:O74"/>
    <mergeCell ref="M75:O75"/>
    <mergeCell ref="M68:O68"/>
    <mergeCell ref="M69:O69"/>
    <mergeCell ref="M70:O70"/>
    <mergeCell ref="M71:O71"/>
    <mergeCell ref="J205:AH205"/>
    <mergeCell ref="U207:Y207"/>
    <mergeCell ref="AE213:AH213"/>
    <mergeCell ref="AE214:AH214"/>
    <mergeCell ref="AE207:AH207"/>
    <mergeCell ref="AE208:AH208"/>
    <mergeCell ref="Z211:AB211"/>
    <mergeCell ref="V209:X209"/>
    <mergeCell ref="Z209:AB209"/>
    <mergeCell ref="AE209:AH209"/>
    <mergeCell ref="AI205:AJ206"/>
    <mergeCell ref="V214:X214"/>
    <mergeCell ref="Z214:AB214"/>
    <mergeCell ref="V213:X213"/>
    <mergeCell ref="Z213:AB213"/>
    <mergeCell ref="AI213:AJ213"/>
    <mergeCell ref="V212:X212"/>
    <mergeCell ref="Z212:AB212"/>
    <mergeCell ref="AI212:AJ212"/>
    <mergeCell ref="V211:X211"/>
    <mergeCell ref="AI211:AJ211"/>
    <mergeCell ref="AE211:AH211"/>
    <mergeCell ref="AE212:AH212"/>
    <mergeCell ref="V210:X210"/>
    <mergeCell ref="Z210:AB210"/>
    <mergeCell ref="AI210:AJ210"/>
    <mergeCell ref="AE210:AH210"/>
    <mergeCell ref="Z207:AC207"/>
    <mergeCell ref="AI126:AJ127"/>
    <mergeCell ref="AI145:AJ146"/>
    <mergeCell ref="AI164:AJ165"/>
    <mergeCell ref="AH156:AK156"/>
    <mergeCell ref="AD149:AG149"/>
    <mergeCell ref="AH149:AK149"/>
    <mergeCell ref="AI153:AJ153"/>
    <mergeCell ref="AI155:AJ155"/>
    <mergeCell ref="AI152:AJ152"/>
    <mergeCell ref="AI154:AJ154"/>
    <mergeCell ref="AD117:AG117"/>
    <mergeCell ref="AI109:AJ109"/>
    <mergeCell ref="AI111:AJ111"/>
    <mergeCell ref="AH117:AK117"/>
    <mergeCell ref="AI110:AJ110"/>
    <mergeCell ref="AI69:AJ69"/>
    <mergeCell ref="AI81:AJ82"/>
    <mergeCell ref="AI88:AJ88"/>
    <mergeCell ref="AI102:AJ103"/>
    <mergeCell ref="AI70:AJ70"/>
    <mergeCell ref="AH76:AK76"/>
    <mergeCell ref="AI71:AJ71"/>
    <mergeCell ref="V70:X70"/>
    <mergeCell ref="Z70:AB70"/>
    <mergeCell ref="AE70:AF70"/>
    <mergeCell ref="V71:X71"/>
    <mergeCell ref="Z71:AB71"/>
    <mergeCell ref="AE71:AF71"/>
    <mergeCell ref="D31:E32"/>
    <mergeCell ref="D48:E49"/>
    <mergeCell ref="V67:X67"/>
    <mergeCell ref="Z67:AB67"/>
    <mergeCell ref="D34:E35"/>
    <mergeCell ref="M67:O67"/>
    <mergeCell ref="M65:O65"/>
    <mergeCell ref="V68:X68"/>
    <mergeCell ref="Z68:AB68"/>
    <mergeCell ref="AE68:AF68"/>
    <mergeCell ref="AI62:AJ63"/>
    <mergeCell ref="AH66:AK66"/>
    <mergeCell ref="AE67:AF67"/>
    <mergeCell ref="AI67:AJ67"/>
    <mergeCell ref="AI68:AJ68"/>
    <mergeCell ref="AD57:AF57"/>
    <mergeCell ref="U66:Y66"/>
    <mergeCell ref="Z66:AC66"/>
    <mergeCell ref="AD66:AG66"/>
    <mergeCell ref="A8:AK8"/>
    <mergeCell ref="A57:G57"/>
    <mergeCell ref="AG57:AL57"/>
    <mergeCell ref="D17:E18"/>
    <mergeCell ref="D20:E21"/>
    <mergeCell ref="D28:E29"/>
    <mergeCell ref="D14:E15"/>
    <mergeCell ref="D23:E24"/>
    <mergeCell ref="A12:B12"/>
    <mergeCell ref="A26:B26"/>
    <mergeCell ref="A2:AL4"/>
    <mergeCell ref="A5:G5"/>
    <mergeCell ref="A6:G6"/>
    <mergeCell ref="A7:G7"/>
    <mergeCell ref="H5:AL5"/>
    <mergeCell ref="AI6:AL6"/>
    <mergeCell ref="AE7:AL7"/>
    <mergeCell ref="C69:G69"/>
    <mergeCell ref="V69:X69"/>
    <mergeCell ref="Z69:AB69"/>
    <mergeCell ref="AE69:AF69"/>
    <mergeCell ref="Z72:AB72"/>
    <mergeCell ref="AE72:AF72"/>
    <mergeCell ref="AI72:AJ72"/>
    <mergeCell ref="V73:X73"/>
    <mergeCell ref="Z73:AB73"/>
    <mergeCell ref="AE73:AF73"/>
    <mergeCell ref="AI73:AJ73"/>
    <mergeCell ref="V72:X72"/>
    <mergeCell ref="V74:W74"/>
    <mergeCell ref="Z74:AB74"/>
    <mergeCell ref="AE74:AF74"/>
    <mergeCell ref="AI74:AJ74"/>
    <mergeCell ref="V75:X75"/>
    <mergeCell ref="Z75:AB75"/>
    <mergeCell ref="AE75:AF75"/>
    <mergeCell ref="AI75:AJ75"/>
    <mergeCell ref="V76:X76"/>
    <mergeCell ref="Z76:AB76"/>
    <mergeCell ref="AE76:AF76"/>
    <mergeCell ref="A81:B82"/>
    <mergeCell ref="U85:Y85"/>
    <mergeCell ref="Z85:AC85"/>
    <mergeCell ref="AD85:AG85"/>
    <mergeCell ref="AH85:AK85"/>
    <mergeCell ref="V87:X87"/>
    <mergeCell ref="Z87:AB87"/>
    <mergeCell ref="AE87:AF87"/>
    <mergeCell ref="AI87:AJ87"/>
    <mergeCell ref="C88:G88"/>
    <mergeCell ref="V88:X88"/>
    <mergeCell ref="Z88:AB88"/>
    <mergeCell ref="AE88:AF88"/>
    <mergeCell ref="V89:X89"/>
    <mergeCell ref="Z89:AB89"/>
    <mergeCell ref="AE89:AF89"/>
    <mergeCell ref="AI89:AJ89"/>
    <mergeCell ref="V90:X90"/>
    <mergeCell ref="Z90:AB90"/>
    <mergeCell ref="AE90:AF90"/>
    <mergeCell ref="AI90:AJ90"/>
    <mergeCell ref="V91:X91"/>
    <mergeCell ref="Z91:AB91"/>
    <mergeCell ref="AE91:AF91"/>
    <mergeCell ref="AI91:AJ91"/>
    <mergeCell ref="V92:X92"/>
    <mergeCell ref="Z92:AB92"/>
    <mergeCell ref="AE92:AF92"/>
    <mergeCell ref="AI92:AJ92"/>
    <mergeCell ref="V93:X93"/>
    <mergeCell ref="Z93:AB93"/>
    <mergeCell ref="AE93:AF93"/>
    <mergeCell ref="AI93:AJ93"/>
    <mergeCell ref="V94:X94"/>
    <mergeCell ref="Z94:AB94"/>
    <mergeCell ref="AE94:AF94"/>
    <mergeCell ref="AI94:AJ94"/>
    <mergeCell ref="V95:X95"/>
    <mergeCell ref="Z95:AB95"/>
    <mergeCell ref="AI95:AJ95"/>
    <mergeCell ref="V96:X96"/>
    <mergeCell ref="Z96:AC96"/>
    <mergeCell ref="AE96:AG96"/>
    <mergeCell ref="AH96:AK96"/>
    <mergeCell ref="AE95:AF95"/>
    <mergeCell ref="U106:Y106"/>
    <mergeCell ref="Z106:AC106"/>
    <mergeCell ref="AD106:AG106"/>
    <mergeCell ref="AH106:AK106"/>
    <mergeCell ref="V108:X108"/>
    <mergeCell ref="Z108:AB108"/>
    <mergeCell ref="AE108:AF108"/>
    <mergeCell ref="AI108:AJ108"/>
    <mergeCell ref="V109:X109"/>
    <mergeCell ref="Z109:AB109"/>
    <mergeCell ref="AE109:AF109"/>
    <mergeCell ref="V111:X111"/>
    <mergeCell ref="Z111:AB111"/>
    <mergeCell ref="AE111:AF111"/>
    <mergeCell ref="V110:X110"/>
    <mergeCell ref="Z110:AB110"/>
    <mergeCell ref="AE110:AF110"/>
    <mergeCell ref="V112:X112"/>
    <mergeCell ref="Z112:AB112"/>
    <mergeCell ref="AE112:AF112"/>
    <mergeCell ref="AI112:AJ112"/>
    <mergeCell ref="V113:X113"/>
    <mergeCell ref="Z113:AB113"/>
    <mergeCell ref="AE113:AF113"/>
    <mergeCell ref="AI113:AJ113"/>
    <mergeCell ref="V114:X114"/>
    <mergeCell ref="Z114:AB114"/>
    <mergeCell ref="AE114:AF114"/>
    <mergeCell ref="AI114:AJ114"/>
    <mergeCell ref="V115:X115"/>
    <mergeCell ref="Z115:AB115"/>
    <mergeCell ref="AE115:AF115"/>
    <mergeCell ref="AI115:AJ115"/>
    <mergeCell ref="V116:X116"/>
    <mergeCell ref="Z116:AB116"/>
    <mergeCell ref="AE116:AF116"/>
    <mergeCell ref="AI116:AJ116"/>
    <mergeCell ref="V117:X117"/>
    <mergeCell ref="Z117:AB117"/>
    <mergeCell ref="U149:Y149"/>
    <mergeCell ref="Z149:AC149"/>
    <mergeCell ref="V150:X150"/>
    <mergeCell ref="Z150:AB150"/>
    <mergeCell ref="AE150:AF150"/>
    <mergeCell ref="AI150:AJ150"/>
    <mergeCell ref="V151:X151"/>
    <mergeCell ref="Z151:AB151"/>
    <mergeCell ref="AE151:AF151"/>
    <mergeCell ref="AI151:AJ151"/>
    <mergeCell ref="B287:C288"/>
    <mergeCell ref="Z168:AC168"/>
    <mergeCell ref="V169:X169"/>
    <mergeCell ref="Z169:AB169"/>
    <mergeCell ref="V171:X171"/>
    <mergeCell ref="Z171:AB171"/>
    <mergeCell ref="P250:Q250"/>
    <mergeCell ref="AC264:AD265"/>
    <mergeCell ref="U208:Y208"/>
    <mergeCell ref="Z208:AC208"/>
    <mergeCell ref="AH168:AK168"/>
    <mergeCell ref="Z156:AB156"/>
    <mergeCell ref="AE156:AF156"/>
    <mergeCell ref="U168:Y168"/>
    <mergeCell ref="V156:X156"/>
    <mergeCell ref="AI169:AJ169"/>
    <mergeCell ref="V170:X170"/>
    <mergeCell ref="Z170:AB170"/>
    <mergeCell ref="AE170:AF170"/>
    <mergeCell ref="AI170:AJ170"/>
    <mergeCell ref="V172:X172"/>
    <mergeCell ref="Z172:AB172"/>
    <mergeCell ref="AE172:AF172"/>
    <mergeCell ref="AI172:AJ172"/>
    <mergeCell ref="Z175:AB175"/>
    <mergeCell ref="AE175:AF175"/>
    <mergeCell ref="AI175:AJ175"/>
    <mergeCell ref="AI171:AJ171"/>
    <mergeCell ref="AI174:AJ174"/>
    <mergeCell ref="AH246:AJ246"/>
    <mergeCell ref="AH235:AJ235"/>
    <mergeCell ref="AH231:AJ231"/>
    <mergeCell ref="AH229:AJ229"/>
    <mergeCell ref="AH233:AJ233"/>
    <mergeCell ref="AA248:AF249"/>
    <mergeCell ref="AG248:AJ249"/>
    <mergeCell ref="X250:AA250"/>
    <mergeCell ref="AB250:AC250"/>
    <mergeCell ref="I250:J250"/>
    <mergeCell ref="X270:AA270"/>
    <mergeCell ref="AB270:AE270"/>
    <mergeCell ref="T271:W271"/>
    <mergeCell ref="X271:AA271"/>
    <mergeCell ref="AB271:AE271"/>
    <mergeCell ref="Z266:AA266"/>
    <mergeCell ref="AB251:AC252"/>
    <mergeCell ref="X252:AA252"/>
    <mergeCell ref="X251:AA251"/>
    <mergeCell ref="AB276:AE276"/>
    <mergeCell ref="X272:AA272"/>
    <mergeCell ref="AB272:AE272"/>
    <mergeCell ref="T273:W273"/>
    <mergeCell ref="X273:AA273"/>
    <mergeCell ref="AB273:AE273"/>
    <mergeCell ref="A228:B229"/>
    <mergeCell ref="A232:B233"/>
    <mergeCell ref="A262:B262"/>
    <mergeCell ref="AI190:AJ190"/>
    <mergeCell ref="Z191:AB191"/>
    <mergeCell ref="AE191:AF191"/>
    <mergeCell ref="AI191:AJ191"/>
    <mergeCell ref="AH237:AI237"/>
    <mergeCell ref="AH239:AI239"/>
    <mergeCell ref="A236:B237"/>
    <mergeCell ref="V191:X191"/>
    <mergeCell ref="AB277:AE277"/>
    <mergeCell ref="T278:W278"/>
    <mergeCell ref="X278:AA278"/>
    <mergeCell ref="AB278:AE278"/>
    <mergeCell ref="T277:W277"/>
    <mergeCell ref="X275:AA275"/>
    <mergeCell ref="AB275:AE275"/>
    <mergeCell ref="T276:W276"/>
    <mergeCell ref="X276:AA276"/>
    <mergeCell ref="X277:AA277"/>
    <mergeCell ref="C109:G109"/>
    <mergeCell ref="T275:W275"/>
    <mergeCell ref="T272:W272"/>
    <mergeCell ref="T270:W270"/>
    <mergeCell ref="T268:AE268"/>
    <mergeCell ref="T269:W269"/>
    <mergeCell ref="X269:AA269"/>
    <mergeCell ref="AB269:AE269"/>
    <mergeCell ref="R250:W250"/>
    <mergeCell ref="I279:S279"/>
    <mergeCell ref="T279:W279"/>
    <mergeCell ref="X279:AA279"/>
    <mergeCell ref="AB279:AE279"/>
    <mergeCell ref="Z298:AC299"/>
    <mergeCell ref="AA288:AC288"/>
    <mergeCell ref="AA290:AC290"/>
    <mergeCell ref="AA296:AC296"/>
    <mergeCell ref="V190:X190"/>
    <mergeCell ref="Z190:AB190"/>
    <mergeCell ref="AE190:AF190"/>
    <mergeCell ref="F15:AH15"/>
    <mergeCell ref="V173:X173"/>
    <mergeCell ref="Z173:AB173"/>
    <mergeCell ref="AE173:AF173"/>
    <mergeCell ref="AE171:AF171"/>
    <mergeCell ref="AE169:AF169"/>
    <mergeCell ref="AD168:AG168"/>
    <mergeCell ref="AI189:AJ189"/>
    <mergeCell ref="A37:B37"/>
    <mergeCell ref="A46:B46"/>
    <mergeCell ref="A140:B140"/>
    <mergeCell ref="A102:B103"/>
    <mergeCell ref="A60:B60"/>
    <mergeCell ref="A62:B63"/>
    <mergeCell ref="A126:B127"/>
    <mergeCell ref="AI173:AJ173"/>
    <mergeCell ref="V175:X175"/>
    <mergeCell ref="A200:B200"/>
    <mergeCell ref="A202:B203"/>
    <mergeCell ref="A180:B181"/>
    <mergeCell ref="AI183:AJ184"/>
    <mergeCell ref="AH187:AK187"/>
    <mergeCell ref="AE188:AF188"/>
    <mergeCell ref="AI188:AJ188"/>
    <mergeCell ref="V189:X189"/>
    <mergeCell ref="Z189:AB189"/>
    <mergeCell ref="Z193:AB193"/>
    <mergeCell ref="A142:B143"/>
    <mergeCell ref="A161:B162"/>
    <mergeCell ref="Z176:AB176"/>
    <mergeCell ref="AE176:AF176"/>
    <mergeCell ref="V174:X174"/>
    <mergeCell ref="Z174:AB174"/>
    <mergeCell ref="AE174:AF174"/>
    <mergeCell ref="V155:X155"/>
    <mergeCell ref="Z155:AB155"/>
    <mergeCell ref="AE155:AF155"/>
    <mergeCell ref="Z194:AB194"/>
    <mergeCell ref="Z195:AB195"/>
    <mergeCell ref="V192:X192"/>
    <mergeCell ref="V193:X193"/>
    <mergeCell ref="V194:X194"/>
    <mergeCell ref="V195:X195"/>
    <mergeCell ref="AI193:AJ193"/>
    <mergeCell ref="AI194:AJ194"/>
    <mergeCell ref="AH195:AK195"/>
    <mergeCell ref="AE192:AF192"/>
    <mergeCell ref="AE193:AF193"/>
    <mergeCell ref="AE194:AF194"/>
    <mergeCell ref="AE195:AF195"/>
    <mergeCell ref="V176:X176"/>
    <mergeCell ref="AI192:AJ192"/>
    <mergeCell ref="Z192:AB192"/>
    <mergeCell ref="U187:Y187"/>
    <mergeCell ref="Z187:AC187"/>
    <mergeCell ref="AD187:AG187"/>
    <mergeCell ref="V188:X188"/>
    <mergeCell ref="Z188:AB188"/>
    <mergeCell ref="AH176:AK176"/>
    <mergeCell ref="AE189:AF189"/>
    <mergeCell ref="V152:X152"/>
    <mergeCell ref="Z152:AB152"/>
    <mergeCell ref="AE152:AF152"/>
    <mergeCell ref="B264:C265"/>
    <mergeCell ref="V154:X154"/>
    <mergeCell ref="Z154:AB154"/>
    <mergeCell ref="AE154:AF154"/>
    <mergeCell ref="V153:X153"/>
    <mergeCell ref="Z153:AB153"/>
    <mergeCell ref="AE153:AF153"/>
  </mergeCells>
  <hyperlinks>
    <hyperlink ref="D14:E15" location="'fitxa calcul RCDs a l''obra'!A62" display=" 1 A "/>
    <hyperlink ref="D17:E18" location="'fitxa calcul RCDs a l''obra'!A81" display="1 B"/>
    <hyperlink ref="A26:B26" location="'fitxa calcul RCDs a l''obra'!A140" display="'fitxa calcul RCDs a l''obra'!A140"/>
    <hyperlink ref="D28:E29" location="'fitxa calcul RCDs a l''obra'!A142" display="2 A"/>
    <hyperlink ref="D31:E32" location="'fitxa calcul RCDs a l''obra'!A161" display="2 B"/>
    <hyperlink ref="J40" location="'fitxa calcul RCDs a l''obra'!A153" display="'fitxa calcul RCDs a l''obra'!A153"/>
    <hyperlink ref="R40" location="'fitxa calcul RCDs a l''obra'!A160" display="'fitxa calcul RCDs a l''obra'!A160"/>
    <hyperlink ref="D20:E21" location="'fitxa calcul RCDs a l''obra'!A102" display="1 C"/>
    <hyperlink ref="C39" location="'fitxa calcul RCDs a l''obra'!A166" display="GESTIÓ Residus de Construcció i Demolició:"/>
    <hyperlink ref="C53" location="'fitxa calcul RCDs a l''obra'!A224" display="GESTIÓ Residus d'excavació:"/>
    <hyperlink ref="D23:E24" location="'fitxa calcul RCDs a l''obra'!A126" display="1 D"/>
    <hyperlink ref="D48:E49" location="'fitxa calcul RCDs a l''obra'!B261" display="'fitxa calcul RCDs a l''obra'!B261"/>
    <hyperlink ref="A37:B37" location="'fitxa calcul RCDs a l''obra'!A202" display="'fitxa calcul RCDs a l''obra'!A202"/>
    <hyperlink ref="A46:B46" location="'fitxa calcul RCDs a l''obra'!A259" display="'fitxa calcul RCDs a l''obra'!A259"/>
    <hyperlink ref="A12:B12" location="'fitxa calcul RCDs a l''obra'!A60" display="'fitxa calcul RCDs a l''obra'!A60"/>
    <hyperlink ref="D34:E35" location="A180" display="2C"/>
  </hyperlinks>
  <printOptions/>
  <pageMargins left="0.15748031496062992" right="0.15748031496062992" top="1" bottom="1" header="0" footer="0"/>
  <pageSetup horizontalDpi="300" verticalDpi="300" orientation="portrait" paperSize="9" scale="99" r:id="rId2"/>
  <headerFooter alignWithMargins="0">
    <oddFooter>&amp;C&amp;P / &amp;N</oddFooter>
  </headerFooter>
  <rowBreaks count="6" manualBreakCount="6">
    <brk id="59" max="255" man="1"/>
    <brk id="100" max="255" man="1"/>
    <brk id="139" max="255" man="1"/>
    <brk id="198" max="34" man="1"/>
    <brk id="221" max="255" man="1"/>
    <brk id="2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Consell de Mallorca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jmpastor</dc:creator>
  <cp:keywords/>
  <dc:description/>
  <cp:lastModifiedBy>mbarrachina</cp:lastModifiedBy>
  <cp:lastPrinted>2013-06-17T10:12:40Z</cp:lastPrinted>
  <dcterms:created xsi:type="dcterms:W3CDTF">2005-08-09T08:21:01Z</dcterms:created>
  <dcterms:modified xsi:type="dcterms:W3CDTF">2013-06-17T10:28:33Z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